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externalReferences>
    <externalReference r:id="rId5"/>
  </externalReference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J5" i="79" l="1"/>
  <c r="N5" i="79"/>
  <c r="O5" i="79"/>
  <c r="P5" i="79"/>
  <c r="J6" i="79"/>
  <c r="N6" i="79"/>
  <c r="O6" i="79"/>
  <c r="P6" i="79"/>
  <c r="J7" i="79"/>
  <c r="N7" i="79"/>
  <c r="O7" i="79"/>
  <c r="P7" i="79"/>
  <c r="J8" i="79"/>
  <c r="N8" i="79"/>
  <c r="O8" i="79"/>
  <c r="P8" i="79"/>
  <c r="J9" i="79"/>
  <c r="N9" i="79"/>
  <c r="O9" i="79"/>
  <c r="P9" i="79"/>
  <c r="J10" i="79"/>
  <c r="N10" i="79"/>
  <c r="O10" i="79"/>
  <c r="P10" i="79"/>
  <c r="J11" i="79"/>
  <c r="N11" i="79"/>
  <c r="O11" i="79"/>
  <c r="P11" i="79"/>
  <c r="J12" i="79"/>
  <c r="N12" i="79"/>
  <c r="O12" i="79"/>
  <c r="P12" i="79"/>
  <c r="J13" i="79"/>
  <c r="N13" i="79"/>
  <c r="O13" i="79"/>
  <c r="P13" i="79"/>
  <c r="J14" i="79"/>
  <c r="N14" i="79"/>
  <c r="O14" i="79"/>
  <c r="P14" i="79"/>
  <c r="J15" i="79"/>
  <c r="N15" i="79"/>
  <c r="O15" i="79"/>
  <c r="P15" i="79"/>
  <c r="J16" i="79"/>
  <c r="N16" i="79"/>
  <c r="O16" i="79"/>
  <c r="P16" i="79"/>
  <c r="J17" i="79"/>
  <c r="N17" i="79"/>
  <c r="O17" i="79"/>
  <c r="P17" i="79"/>
  <c r="J18" i="79"/>
  <c r="N18" i="79"/>
  <c r="O18" i="79"/>
  <c r="P18" i="79"/>
  <c r="J19" i="79"/>
  <c r="N19" i="79"/>
  <c r="O19" i="79"/>
  <c r="P19" i="79"/>
  <c r="J20" i="79"/>
  <c r="N20" i="79"/>
  <c r="O20" i="79"/>
  <c r="P20" i="79"/>
  <c r="J21" i="79"/>
  <c r="N21" i="79"/>
  <c r="O21" i="79"/>
  <c r="P21" i="79"/>
  <c r="J22" i="79"/>
  <c r="N22" i="79"/>
  <c r="O22" i="79"/>
  <c r="P22" i="79"/>
  <c r="J23" i="79"/>
  <c r="N23" i="79"/>
  <c r="O23" i="79"/>
  <c r="P23" i="79"/>
  <c r="J24" i="79"/>
  <c r="N24" i="79"/>
  <c r="O24" i="79"/>
  <c r="P24" i="79"/>
  <c r="J25" i="79"/>
  <c r="N25" i="79"/>
  <c r="O25" i="79"/>
  <c r="P25" i="79"/>
  <c r="J26" i="79"/>
  <c r="N26" i="79"/>
  <c r="O26" i="79"/>
  <c r="P26" i="79"/>
  <c r="J27" i="79"/>
  <c r="N27" i="79"/>
  <c r="O27" i="79"/>
  <c r="P27" i="79"/>
  <c r="J28" i="79"/>
  <c r="N28" i="79"/>
  <c r="O28" i="79"/>
  <c r="P28" i="79"/>
  <c r="J29" i="79"/>
  <c r="N29" i="79"/>
  <c r="O29" i="79"/>
  <c r="P29" i="79"/>
  <c r="J30" i="79"/>
  <c r="N30" i="79"/>
  <c r="O30" i="79"/>
  <c r="P30" i="79"/>
  <c r="J31" i="79"/>
  <c r="N31" i="79"/>
  <c r="O31" i="79"/>
  <c r="P31" i="79"/>
  <c r="J32" i="79"/>
  <c r="N32" i="79"/>
  <c r="O32" i="79"/>
  <c r="P32" i="79"/>
  <c r="J33" i="79"/>
  <c r="N33" i="79"/>
  <c r="O33" i="79"/>
  <c r="P33" i="79"/>
  <c r="J34" i="79"/>
  <c r="N34" i="79"/>
  <c r="O34" i="79"/>
  <c r="P34" i="79"/>
  <c r="J35" i="79"/>
  <c r="N35" i="79"/>
  <c r="O35" i="79"/>
  <c r="P35" i="79"/>
  <c r="J36" i="79"/>
  <c r="N36" i="79"/>
  <c r="O36" i="79"/>
  <c r="P36" i="79"/>
  <c r="J37" i="79"/>
  <c r="N37" i="79"/>
  <c r="O37" i="79"/>
  <c r="P37" i="79"/>
  <c r="J38" i="79"/>
  <c r="N38" i="79"/>
  <c r="O38" i="79"/>
  <c r="P38" i="79"/>
  <c r="J39" i="79"/>
  <c r="N39" i="79"/>
  <c r="O39" i="79"/>
  <c r="P39" i="79"/>
  <c r="J40" i="79"/>
  <c r="N40" i="79"/>
  <c r="O40" i="79"/>
  <c r="P40" i="79"/>
  <c r="J41" i="79"/>
  <c r="N41" i="79"/>
  <c r="O41" i="79"/>
  <c r="P41" i="79"/>
  <c r="J42" i="79"/>
  <c r="N42" i="79"/>
  <c r="O42" i="79"/>
  <c r="P42" i="79"/>
  <c r="J43" i="79"/>
  <c r="N43" i="79"/>
  <c r="O43" i="79"/>
  <c r="P43" i="79"/>
  <c r="J44" i="79"/>
  <c r="N44" i="79"/>
  <c r="O44" i="79"/>
  <c r="P44" i="79"/>
  <c r="J45" i="79"/>
  <c r="N45" i="79"/>
  <c r="O45" i="79"/>
  <c r="P45" i="79"/>
  <c r="J46" i="79"/>
  <c r="N46" i="79"/>
  <c r="O46" i="79"/>
  <c r="P46" i="79"/>
  <c r="J47" i="79"/>
  <c r="N47" i="79"/>
  <c r="O47" i="79"/>
  <c r="P47" i="79"/>
  <c r="J48" i="79"/>
  <c r="N48" i="79"/>
  <c r="O48" i="79"/>
  <c r="P48" i="79"/>
  <c r="J49" i="79"/>
  <c r="N49" i="79"/>
  <c r="O49" i="79"/>
  <c r="P49" i="79"/>
  <c r="E50" i="79" l="1"/>
  <c r="Q3" i="79" l="1"/>
  <c r="I3" i="79"/>
  <c r="G3" i="79"/>
  <c r="E3" i="79"/>
  <c r="Q51" i="79" l="1"/>
  <c r="I51" i="79"/>
  <c r="H51" i="79"/>
  <c r="R50" i="79" l="1"/>
  <c r="L50" i="79"/>
  <c r="K50" i="79" s="1"/>
  <c r="Q54" i="79" l="1"/>
  <c r="I54" i="79"/>
  <c r="F51" i="79"/>
  <c r="F54" i="79" s="1"/>
  <c r="H54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<sst xmlns="http://schemas.openxmlformats.org/spreadsheetml/2006/main" count="429" uniqueCount="205">
  <si>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</si>
  <si>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</si>
  <si>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</si>
  <si>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</si>
  <si>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</si>
  <si>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</si>
  <si>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</si>
  <si>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</si>
  <si>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</si>
  <si>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</si>
  <si>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</si>
  <si>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</si>
  <si>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</si>
  <si>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</si>
  <si>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</si>
  <si>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</si>
  <si>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</si>
  <si>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</si>
  <si>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</si>
  <si>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</si>
  <si>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</si>
  <si>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</si>
  <si>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</si>
  <si>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</si>
  <si>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</si>
  <si>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</si>
  <si>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</si>
  <si>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</si>
  <si>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</si>
  <si>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</si>
  <si>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</si>
  <si>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</si>
  <si>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</si>
  <si>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</si>
  <si>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</si>
  <si>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</si>
  <si>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</si>
  <si>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</si>
  <si>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</si>
  <si>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</si>
  <si>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</si>
  <si>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</si>
  <si>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</si>
  <si>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</si>
  <si>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</si>
  <si>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</si>
  <si>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</si>
  <si>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</si>
  <si>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</si>
  <si>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</si>
  <si>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</si>
  <si>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</si>
  <si>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</si>
  <si>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</si>
  <si>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</si>
  <si>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</si>
  <si>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</si>
  <si>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-</t>
  </si>
  <si>
    <t xml:space="preserve">    </t>
  </si>
  <si>
    <t>Изменение к январю-декабрю 2014 г.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</si>
  <si>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</si>
  <si>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</si>
  <si>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</si>
  <si>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0,85</t>
  </si>
  <si>
    <t>1,02</t>
  </si>
  <si>
    <t>0,89</t>
  </si>
  <si>
    <t>0,81</t>
  </si>
  <si>
    <t>0,73</t>
  </si>
  <si>
    <t>0,57</t>
  </si>
  <si>
    <t>Инвест. в осн. капитал (без бюдж средств) в расчете на душу  по полному кругу (янв-июнь 2015), тыс. рублей</t>
  </si>
  <si>
    <t>Инвест. в осн. капитал (без бюдж средств)  по полному кругу (янв-июнь 2015), тыс. рублей</t>
  </si>
  <si>
    <t>Валовая продукция сельского хозяйства на одного работающего в сельском хозяйстве за  янв-июнь 2015 год, тыс. руб</t>
  </si>
  <si>
    <t>Валовая продукция сельского хозяйства за янв-июнь  2015 года (по сельхоз организациям), тыс. руб</t>
  </si>
  <si>
    <t>387409</t>
  </si>
  <si>
    <t>468965</t>
  </si>
  <si>
    <t>290140</t>
  </si>
  <si>
    <t>824015</t>
  </si>
  <si>
    <t>584657</t>
  </si>
  <si>
    <t>904625</t>
  </si>
  <si>
    <t>359032</t>
  </si>
  <si>
    <t>384808</t>
  </si>
  <si>
    <t>769651</t>
  </si>
  <si>
    <t>663021</t>
  </si>
  <si>
    <t>264228</t>
  </si>
  <si>
    <t>950133</t>
  </si>
  <si>
    <t>135320</t>
  </si>
  <si>
    <t>1190290</t>
  </si>
  <si>
    <t>357630</t>
  </si>
  <si>
    <t>405475</t>
  </si>
  <si>
    <t>293491</t>
  </si>
  <si>
    <t>298496</t>
  </si>
  <si>
    <t>386860</t>
  </si>
  <si>
    <t>3543541</t>
  </si>
  <si>
    <t>399549</t>
  </si>
  <si>
    <t>206628</t>
  </si>
  <si>
    <t>838783</t>
  </si>
  <si>
    <t>1688473</t>
  </si>
  <si>
    <t>471155</t>
  </si>
  <si>
    <t>638569</t>
  </si>
  <si>
    <t>119204</t>
  </si>
  <si>
    <t>257793</t>
  </si>
  <si>
    <t>337831</t>
  </si>
  <si>
    <t>975548</t>
  </si>
  <si>
    <t>391005</t>
  </si>
  <si>
    <t>382907</t>
  </si>
  <si>
    <t>1395742</t>
  </si>
  <si>
    <t>257800</t>
  </si>
  <si>
    <t>1115331</t>
  </si>
  <si>
    <t>284920</t>
  </si>
  <si>
    <t>159793</t>
  </si>
  <si>
    <t>196866</t>
  </si>
  <si>
    <t>8501900</t>
  </si>
  <si>
    <t>439137</t>
  </si>
  <si>
    <t>63850</t>
  </si>
  <si>
    <t>382901</t>
  </si>
  <si>
    <t>256020</t>
  </si>
  <si>
    <t>0,97</t>
  </si>
  <si>
    <t>0,33</t>
  </si>
  <si>
    <t>1,05</t>
  </si>
  <si>
    <t>0,67</t>
  </si>
  <si>
    <t>0,65</t>
  </si>
  <si>
    <t>0,8</t>
  </si>
  <si>
    <t>0,54</t>
  </si>
  <si>
    <t>0,75</t>
  </si>
  <si>
    <t>0,7</t>
  </si>
  <si>
    <t xml:space="preserve">Рейтинг социально-экономического развития муниципальных районов и городских округов Республики Татарстан  за январь - сентябрь 2015 года </t>
  </si>
  <si>
    <t>Изменение к январю-августу 2015 г.</t>
  </si>
  <si>
    <t xml:space="preserve">Рейтинг социально-экономического развития муниципальных районов и городских округов Республики Татарстан за январь - сентябрь 2015 года </t>
  </si>
  <si>
    <t>Рейтинг муниципальных образований Республики Татарстан за январь-сентябрь  2015 года</t>
  </si>
  <si>
    <t xml:space="preserve">Налог. и неналог. доходы  на душу населения                              (янв-сентябрь 2015), рублей  </t>
  </si>
  <si>
    <t>Отгружено товаров собственного производства по чистым видам экономической деятельности на душу населения  янв -сентябрь2015, тыс. руб</t>
  </si>
  <si>
    <t>Отгружено товаров собственного производства по чистым видам экономической деятельности, янв.-сентябрь 2015, тыс. рублей</t>
  </si>
  <si>
    <t>Общая площ. жилых домов, вв. в эксп. в расчете на душу населения (янв-сентябрь2015), кв.м.</t>
  </si>
  <si>
    <t>Общая площ. жилых домов, вв. в эксп. (янв.-сентябрь2015), кв.м.</t>
  </si>
  <si>
    <t>Ур. безраб. на 01.10.15(%)</t>
  </si>
  <si>
    <t>0,96</t>
  </si>
  <si>
    <t>0,93</t>
  </si>
  <si>
    <t>0,59</t>
  </si>
  <si>
    <t>0,28</t>
  </si>
  <si>
    <t>1,18</t>
  </si>
  <si>
    <t>0,98</t>
  </si>
  <si>
    <t>1,01</t>
  </si>
  <si>
    <t>1,36</t>
  </si>
  <si>
    <t>0,63</t>
  </si>
  <si>
    <t>0,47</t>
  </si>
  <si>
    <t>1,4</t>
  </si>
  <si>
    <t>1</t>
  </si>
  <si>
    <t>0,77</t>
  </si>
  <si>
    <t>0,2</t>
  </si>
  <si>
    <t>0,44</t>
  </si>
  <si>
    <t>0,6</t>
  </si>
  <si>
    <t>1,41</t>
  </si>
  <si>
    <t>1,11</t>
  </si>
  <si>
    <t>0,83</t>
  </si>
  <si>
    <t>0,49</t>
  </si>
  <si>
    <t>0,99</t>
  </si>
  <si>
    <t>1159215</t>
  </si>
  <si>
    <t>12035366</t>
  </si>
  <si>
    <t>6179893</t>
  </si>
  <si>
    <t>2269096</t>
  </si>
  <si>
    <t>870214</t>
  </si>
  <si>
    <t>179709</t>
  </si>
  <si>
    <t>426322681</t>
  </si>
  <si>
    <t>445868</t>
  </si>
  <si>
    <t>1168712</t>
  </si>
  <si>
    <t>60932</t>
  </si>
  <si>
    <t>5507422</t>
  </si>
  <si>
    <t>2110744</t>
  </si>
  <si>
    <t>7685913</t>
  </si>
  <si>
    <t>2400843</t>
  </si>
  <si>
    <t>2497659</t>
  </si>
  <si>
    <t>5710078</t>
  </si>
  <si>
    <t>1513140</t>
  </si>
  <si>
    <t>47817982</t>
  </si>
  <si>
    <t>19801581</t>
  </si>
  <si>
    <t>23068560</t>
  </si>
  <si>
    <t>267708</t>
  </si>
  <si>
    <t>794559</t>
  </si>
  <si>
    <t>1854592</t>
  </si>
  <si>
    <t>15502883</t>
  </si>
  <si>
    <t>14594746</t>
  </si>
  <si>
    <t>4524155</t>
  </si>
  <si>
    <t>6332524</t>
  </si>
  <si>
    <t>2572272</t>
  </si>
  <si>
    <t>604453</t>
  </si>
  <si>
    <t>310722555</t>
  </si>
  <si>
    <t>10017391</t>
  </si>
  <si>
    <t>13567083</t>
  </si>
  <si>
    <t>2085743</t>
  </si>
  <si>
    <t>224058</t>
  </si>
  <si>
    <t>2112858</t>
  </si>
  <si>
    <t>3497340</t>
  </si>
  <si>
    <t>113014</t>
  </si>
  <si>
    <t>229724</t>
  </si>
  <si>
    <t>25961840</t>
  </si>
  <si>
    <t>576907</t>
  </si>
  <si>
    <t>4726600</t>
  </si>
  <si>
    <t>8789804</t>
  </si>
  <si>
    <t>2885688</t>
  </si>
  <si>
    <t>226169836</t>
  </si>
  <si>
    <t>122237994</t>
  </si>
  <si>
    <t xml:space="preserve">ЗП к МПБ                                                     (янв-июнь 2015), раз </t>
  </si>
  <si>
    <t>Добавленная стоимость на душу населения, тыс.руб. янв.-июнь 2015</t>
  </si>
  <si>
    <t>Добавленная стоимость тыс.руб. янв.-июнь 2015</t>
  </si>
  <si>
    <t xml:space="preserve">Налог. и неналог. доходы                                (янв-сентябрь2015), рублей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</si>
</sst>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#,##0.000"/>
    <numFmt numFmtId="167" formatCode="#,##0.0"/>
    <numFmt numFmtId="168" formatCode="#,##0.0000"/>
    <numFmt numFmtId="169" formatCode="0.00;[Red]0.00"/>
  </numFmts>
  <fonts count="52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33" borderId="0" applyNumberFormat="0" applyAlignment="0" applyProtection="0"/>
    <xf numFmtId="0" fontId="15" fillId="6" borderId="4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48" borderId="3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4" fillId="6" borderId="31" applyNumberFormat="0" applyAlignment="0" applyProtection="0"/>
    <xf numFmtId="0" fontId="46" fillId="0" borderId="0"/>
    <xf numFmtId="0" fontId="1" fillId="0" borderId="0"/>
    <xf numFmtId="0" fontId="1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3" fillId="0" borderId="12" xfId="42" applyBorder="1" applyAlignment="1">
      <alignment horizontal="center" vertical="center" wrapText="1" shrinkToFit="1"/>
    </xf>
    <xf numFmtId="0" fontId="23" fillId="0" borderId="11" xfId="42" applyBorder="1" applyAlignment="1">
      <alignment horizontal="center" vertical="center" wrapText="1" shrinkToFit="1"/>
    </xf>
    <xf numFmtId="0" fontId="14" fillId="34" borderId="13" xfId="10" applyFill="1" applyBorder="1" applyAlignment="1">
      <alignment vertical="center" wrapText="1"/>
    </xf>
    <xf numFmtId="0" fontId="23" fillId="34" borderId="15" xfId="42" applyFill="1" applyBorder="1" applyAlignment="1">
      <alignment horizontal="center"/>
    </xf>
    <xf numFmtId="0" fontId="23" fillId="34" borderId="14" xfId="42" applyFill="1" applyBorder="1" applyAlignment="1">
      <alignment horizontal="center"/>
    </xf>
    <xf numFmtId="0" fontId="14" fillId="33" borderId="16" xfId="10" applyFill="1" applyBorder="1" applyAlignment="1">
      <alignment vertical="center" wrapText="1"/>
    </xf>
    <xf numFmtId="0" fontId="23" fillId="33" borderId="18" xfId="42" applyFill="1" applyBorder="1" applyAlignment="1">
      <alignment horizontal="center"/>
    </xf>
    <xf numFmtId="0" fontId="23" fillId="33" borderId="17" xfId="42" applyFill="1" applyBorder="1" applyAlignment="1">
      <alignment horizontal="center"/>
    </xf>
    <xf numFmtId="0" fontId="14" fillId="34" borderId="16" xfId="10" applyFill="1" applyBorder="1" applyAlignment="1">
      <alignment vertical="center" wrapText="1"/>
    </xf>
    <xf numFmtId="0" fontId="23" fillId="34" borderId="18" xfId="42" applyFill="1" applyBorder="1" applyAlignment="1">
      <alignment horizontal="center"/>
    </xf>
    <xf numFmtId="0" fontId="23" fillId="34" borderId="17" xfId="42" applyFill="1" applyBorder="1" applyAlignment="1">
      <alignment horizontal="center"/>
    </xf>
    <xf numFmtId="0" fontId="14" fillId="34" borderId="19" xfId="10" applyFill="1" applyBorder="1" applyAlignment="1">
      <alignment vertical="center" wrapText="1"/>
    </xf>
    <xf numFmtId="0" fontId="23" fillId="34" borderId="21" xfId="42" applyFill="1" applyBorder="1" applyAlignment="1">
      <alignment horizontal="center"/>
    </xf>
    <xf numFmtId="0" fontId="23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3" fillId="35" borderId="24" xfId="42" applyFill="1" applyBorder="1" applyAlignment="1">
      <alignment horizontal="center"/>
    </xf>
    <xf numFmtId="0" fontId="23" fillId="35" borderId="23" xfId="42" applyFill="1" applyBorder="1" applyAlignment="1">
      <alignment horizontal="center"/>
    </xf>
    <xf numFmtId="0" fontId="14" fillId="35" borderId="16" xfId="10" applyFill="1" applyBorder="1" applyAlignment="1">
      <alignment vertical="center" wrapText="1"/>
    </xf>
    <xf numFmtId="0" fontId="23" fillId="35" borderId="18" xfId="42" applyFill="1" applyBorder="1" applyAlignment="1">
      <alignment horizontal="center"/>
    </xf>
    <xf numFmtId="0" fontId="23" fillId="35" borderId="17" xfId="42" applyFill="1" applyBorder="1" applyAlignment="1">
      <alignment horizontal="center"/>
    </xf>
    <xf numFmtId="0" fontId="14" fillId="34" borderId="10" xfId="10" applyFill="1" applyBorder="1" applyAlignment="1">
      <alignment vertical="center" wrapText="1"/>
    </xf>
    <xf numFmtId="0" fontId="23" fillId="34" borderId="25" xfId="42" applyFill="1" applyBorder="1" applyAlignment="1">
      <alignment horizontal="center"/>
    </xf>
    <xf numFmtId="0" fontId="23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4" fillId="34" borderId="28" xfId="10" applyFill="1" applyBorder="1" applyAlignment="1">
      <alignment horizontal="center"/>
    </xf>
    <xf numFmtId="0" fontId="14" fillId="33" borderId="29" xfId="10" applyFill="1" applyBorder="1" applyAlignment="1">
      <alignment horizontal="center"/>
    </xf>
    <xf numFmtId="0" fontId="14" fillId="34" borderId="29" xfId="10" applyFill="1" applyBorder="1" applyAlignment="1">
      <alignment horizontal="center"/>
    </xf>
    <xf numFmtId="0" fontId="14" fillId="34" borderId="0" xfId="10" applyFill="1" applyBorder="1" applyAlignment="1">
      <alignment horizontal="center"/>
    </xf>
    <xf numFmtId="0" fontId="14" fillId="35" borderId="29" xfId="10" applyFill="1" applyBorder="1" applyAlignment="1">
      <alignment horizontal="center"/>
    </xf>
    <xf numFmtId="0" fontId="14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7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6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6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1" fontId="31" fillId="36" borderId="2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164" fontId="29" fillId="52" borderId="27" xfId="104" applyNumberFormat="1" applyFont="1" applyFill="1" applyBorder="1" applyAlignment="1">
      <alignment horizontal="center" vertical="center"/>
    </xf>
    <xf numFmtId="3" fontId="31" fillId="52" borderId="27" xfId="0" applyNumberFormat="1" applyFont="1" applyFill="1" applyBorder="1" applyAlignment="1">
      <alignment horizontal="center" wrapText="1"/>
    </xf>
    <xf numFmtId="164" fontId="47" fillId="52" borderId="27" xfId="104" applyNumberFormat="1" applyFont="1" applyFill="1" applyBorder="1" applyAlignment="1">
      <alignment horizontal="center" vertical="center"/>
    </xf>
    <xf numFmtId="3" fontId="45" fillId="52" borderId="27" xfId="0" applyNumberFormat="1" applyFont="1" applyFill="1" applyBorder="1" applyAlignment="1">
      <alignment horizontal="center" wrapText="1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1" fontId="45" fillId="36" borderId="27" xfId="0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/>
    </xf>
    <xf numFmtId="0" fontId="41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39" fillId="58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0" fillId="0" borderId="32" xfId="0" applyBorder="1"/>
    <xf numFmtId="0" fontId="45" fillId="0" borderId="27" xfId="0" applyFont="1" applyFill="1" applyBorder="1" applyAlignment="1">
      <alignment horizontal="center" vertical="center" wrapText="1"/>
    </xf>
    <xf numFmtId="2" fontId="30" fillId="0" borderId="27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 wrapText="1"/>
    </xf>
    <xf numFmtId="164" fontId="26" fillId="59" borderId="27" xfId="0" applyNumberFormat="1" applyFont="1" applyFill="1" applyBorder="1" applyAlignment="1">
      <alignment horizontal="center" vertical="center" wrapText="1"/>
    </xf>
    <xf numFmtId="0" fontId="26" fillId="59" borderId="27" xfId="0" applyFont="1" applyFill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10" fontId="42" fillId="0" borderId="27" xfId="0" applyNumberFormat="1" applyFont="1" applyFill="1" applyBorder="1"/>
    <xf numFmtId="165" fontId="30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66" fontId="26" fillId="0" borderId="27" xfId="0" applyNumberFormat="1" applyFont="1" applyFill="1" applyBorder="1" applyAlignment="1">
      <alignment horizontal="center" vertical="center" wrapText="1"/>
    </xf>
    <xf numFmtId="3" fontId="42" fillId="0" borderId="27" xfId="0" applyNumberFormat="1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 vertical="center"/>
    </xf>
    <xf numFmtId="4" fontId="31" fillId="0" borderId="27" xfId="0" applyNumberFormat="1" applyFont="1" applyBorder="1" applyAlignment="1">
      <alignment vertical="center" wrapText="1"/>
    </xf>
    <xf numFmtId="2" fontId="31" fillId="0" borderId="27" xfId="0" applyNumberFormat="1" applyFont="1" applyFill="1" applyBorder="1" applyAlignment="1">
      <alignment horizontal="center" vertical="center"/>
    </xf>
    <xf numFmtId="165" fontId="31" fillId="52" borderId="27" xfId="82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1" fontId="31" fillId="0" borderId="27" xfId="0" applyNumberFormat="1" applyFont="1" applyFill="1" applyBorder="1" applyAlignment="1">
      <alignment horizontal="center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165" fontId="31" fillId="0" borderId="27" xfId="82" applyNumberFormat="1" applyFont="1" applyFill="1" applyBorder="1" applyAlignment="1">
      <alignment horizontal="center"/>
    </xf>
    <xf numFmtId="165" fontId="45" fillId="52" borderId="27" xfId="82" applyNumberFormat="1" applyFont="1" applyFill="1" applyBorder="1" applyAlignment="1">
      <alignment horizontal="center"/>
    </xf>
    <xf numFmtId="0" fontId="0" fillId="0" borderId="0" xfId="0" applyFill="1"/>
    <xf numFmtId="0" fontId="21" fillId="36" borderId="0" xfId="0" applyFont="1" applyFill="1"/>
    <xf numFmtId="167" fontId="48" fillId="0" borderId="27" xfId="0" applyNumberFormat="1" applyFont="1" applyFill="1" applyBorder="1" applyAlignment="1">
      <alignment vertical="center" wrapText="1"/>
    </xf>
    <xf numFmtId="0" fontId="49" fillId="36" borderId="0" xfId="0" applyFont="1" applyFill="1" applyBorder="1" applyAlignment="1">
      <alignment vertical="center" wrapText="1"/>
    </xf>
    <xf numFmtId="1" fontId="49" fillId="36" borderId="0" xfId="0" applyNumberFormat="1" applyFont="1" applyFill="1" applyBorder="1" applyAlignment="1">
      <alignment vertical="center" wrapText="1"/>
    </xf>
    <xf numFmtId="0" fontId="49" fillId="36" borderId="0" xfId="0" applyFont="1" applyFill="1" applyBorder="1" applyAlignment="1">
      <alignment horizontal="center" vertical="center" wrapText="1"/>
    </xf>
    <xf numFmtId="1" fontId="49" fillId="36" borderId="0" xfId="0" applyNumberFormat="1" applyFont="1" applyFill="1" applyBorder="1" applyAlignment="1">
      <alignment horizontal="center" vertical="center" wrapText="1"/>
    </xf>
    <xf numFmtId="164" fontId="50" fillId="52" borderId="0" xfId="104" applyNumberFormat="1" applyFont="1" applyFill="1" applyBorder="1" applyAlignment="1">
      <alignment horizontal="center" vertical="center"/>
    </xf>
    <xf numFmtId="3" fontId="49" fillId="52" borderId="0" xfId="0" applyNumberFormat="1" applyFont="1" applyFill="1" applyBorder="1" applyAlignment="1">
      <alignment horizontal="center" wrapText="1"/>
    </xf>
    <xf numFmtId="165" fontId="49" fillId="52" borderId="0" xfId="82" applyNumberFormat="1" applyFont="1" applyFill="1" applyBorder="1" applyAlignment="1">
      <alignment horizontal="center"/>
    </xf>
    <xf numFmtId="168" fontId="49" fillId="0" borderId="0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Border="1" applyAlignment="1">
      <alignment horizontal="center" wrapText="1"/>
    </xf>
    <xf numFmtId="3" fontId="49" fillId="36" borderId="0" xfId="0" applyNumberFormat="1" applyFont="1" applyFill="1" applyBorder="1" applyAlignment="1">
      <alignment horizontal="center" wrapText="1"/>
    </xf>
    <xf numFmtId="2" fontId="43" fillId="36" borderId="27" xfId="0" applyNumberFormat="1" applyFont="1" applyFill="1" applyBorder="1"/>
    <xf numFmtId="3" fontId="26" fillId="36" borderId="27" xfId="0" applyNumberFormat="1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/>
    </xf>
    <xf numFmtId="4" fontId="26" fillId="36" borderId="27" xfId="0" applyNumberFormat="1" applyFont="1" applyFill="1" applyBorder="1" applyAlignment="1">
      <alignment horizontal="center" vertical="center" wrapText="1"/>
    </xf>
    <xf numFmtId="2" fontId="26" fillId="36" borderId="27" xfId="0" applyNumberFormat="1" applyFont="1" applyFill="1" applyBorder="1" applyAlignment="1">
      <alignment horizontal="center" vertical="center" wrapText="1"/>
    </xf>
    <xf numFmtId="2" fontId="31" fillId="0" borderId="27" xfId="0" applyNumberFormat="1" applyFont="1" applyFill="1" applyBorder="1" applyAlignment="1" applyProtection="1">
      <alignment horizontal="center" vertical="center"/>
      <protection locked="0"/>
    </xf>
    <xf numFmtId="2" fontId="49" fillId="36" borderId="0" xfId="0" applyNumberFormat="1" applyFont="1" applyFill="1" applyBorder="1" applyAlignment="1">
      <alignment horizontal="center" vertical="center" wrapText="1"/>
    </xf>
    <xf numFmtId="0" fontId="39" fillId="62" borderId="27" xfId="0" applyFont="1" applyFill="1" applyBorder="1" applyAlignment="1" applyProtection="1">
      <alignment horizontal="center"/>
      <protection locked="0"/>
    </xf>
    <xf numFmtId="0" fontId="45" fillId="0" borderId="32" xfId="294" applyNumberFormat="1" applyFont="1" applyBorder="1" applyAlignment="1">
      <alignment horizontal="right"/>
    </xf>
    <xf numFmtId="1" fontId="31" fillId="0" borderId="27" xfId="0" applyNumberFormat="1" applyFont="1" applyBorder="1" applyAlignment="1">
      <alignment horizontal="right"/>
    </xf>
    <xf numFmtId="2" fontId="45" fillId="0" borderId="32" xfId="276" applyNumberFormat="1" applyFont="1" applyBorder="1"/>
    <xf numFmtId="1" fontId="45" fillId="0" borderId="27" xfId="0" applyNumberFormat="1" applyFont="1" applyBorder="1" applyAlignment="1">
      <alignment horizontal="right" wrapText="1"/>
    </xf>
    <xf numFmtId="165" fontId="51" fillId="0" borderId="27" xfId="0" applyNumberFormat="1" applyFont="1" applyBorder="1"/>
    <xf numFmtId="0" fontId="45" fillId="0" borderId="34" xfId="295" applyNumberFormat="1" applyFont="1" applyBorder="1" applyAlignment="1">
      <alignment horizontal="right"/>
    </xf>
    <xf numFmtId="169" fontId="45" fillId="0" borderId="32" xfId="295" applyNumberFormat="1" applyFont="1" applyBorder="1"/>
    <xf numFmtId="0" fontId="45" fillId="0" borderId="32" xfId="295" applyNumberFormat="1" applyFont="1" applyBorder="1" applyAlignment="1">
      <alignment horizontal="right"/>
    </xf>
    <xf numFmtId="0" fontId="45" fillId="0" borderId="32" xfId="296" applyNumberFormat="1" applyFont="1" applyBorder="1"/>
    <xf numFmtId="3" fontId="45" fillId="0" borderId="32" xfId="295" applyNumberFormat="1" applyFont="1" applyBorder="1" applyAlignment="1">
      <alignment horizontal="right"/>
    </xf>
    <xf numFmtId="1" fontId="31" fillId="36" borderId="27" xfId="0" applyNumberFormat="1" applyFont="1" applyFill="1" applyBorder="1" applyAlignment="1">
      <alignment horizontal="right"/>
    </xf>
    <xf numFmtId="165" fontId="51" fillId="36" borderId="27" xfId="0" applyNumberFormat="1" applyFont="1" applyFill="1" applyBorder="1"/>
    <xf numFmtId="1" fontId="31" fillId="0" borderId="27" xfId="0" applyNumberFormat="1" applyFont="1" applyFill="1" applyBorder="1" applyAlignment="1">
      <alignment horizontal="right"/>
    </xf>
    <xf numFmtId="165" fontId="51" fillId="0" borderId="27" xfId="0" applyNumberFormat="1" applyFont="1" applyFill="1" applyBorder="1"/>
    <xf numFmtId="1" fontId="45" fillId="36" borderId="27" xfId="0" applyNumberFormat="1" applyFont="1" applyFill="1" applyBorder="1" applyAlignment="1">
      <alignment horizontal="right"/>
    </xf>
    <xf numFmtId="165" fontId="47" fillId="36" borderId="27" xfId="0" applyNumberFormat="1" applyFont="1" applyFill="1" applyBorder="1"/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5;&#1072;&#1083;&#1080;&#1079;%20&#1087;&#1086;&#1082;&#1072;&#1079;&#1072;&#1090;&#1077;&#1083;&#1080;%20&#1088;&#1077;&#1081;&#1090;&#1080;&#1085;&#1075;&#1072;%20&#1089;&#1077;&#1085;&#1090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С"/>
      <sheetName val="жилье"/>
      <sheetName val="Инвестиции"/>
      <sheetName val="СХ"/>
      <sheetName val="Отгрузка"/>
      <sheetName val="Безраб"/>
      <sheetName val="Налоговые"/>
      <sheetName val="ЗПл"/>
    </sheetNames>
    <sheetDataSet>
      <sheetData sheetId="0" refreshError="1"/>
      <sheetData sheetId="1">
        <row r="8">
          <cell r="E8" t="str">
            <v>18274</v>
          </cell>
        </row>
        <row r="9">
          <cell r="E9" t="str">
            <v>16392</v>
          </cell>
        </row>
        <row r="10">
          <cell r="E10" t="str">
            <v>10270</v>
          </cell>
        </row>
        <row r="11">
          <cell r="E11" t="str">
            <v>16124</v>
          </cell>
        </row>
        <row r="12">
          <cell r="E12" t="str">
            <v>11157</v>
          </cell>
        </row>
        <row r="13">
          <cell r="E13" t="str">
            <v>6271</v>
          </cell>
        </row>
        <row r="14">
          <cell r="E14" t="str">
            <v>114451</v>
          </cell>
        </row>
        <row r="15">
          <cell r="E15" t="str">
            <v>12944</v>
          </cell>
        </row>
        <row r="16">
          <cell r="E16" t="str">
            <v>20745</v>
          </cell>
        </row>
        <row r="17">
          <cell r="E17" t="str">
            <v>2788</v>
          </cell>
        </row>
        <row r="18">
          <cell r="E18" t="str">
            <v>15805</v>
          </cell>
        </row>
        <row r="19">
          <cell r="E19" t="str">
            <v>14007</v>
          </cell>
        </row>
        <row r="20">
          <cell r="E20" t="str">
            <v>36688</v>
          </cell>
        </row>
        <row r="21">
          <cell r="E21" t="str">
            <v>11550</v>
          </cell>
        </row>
        <row r="22">
          <cell r="E22" t="str">
            <v>34874</v>
          </cell>
        </row>
        <row r="23">
          <cell r="E23" t="str">
            <v>48643</v>
          </cell>
        </row>
        <row r="24">
          <cell r="E24" t="str">
            <v>5313</v>
          </cell>
        </row>
        <row r="25">
          <cell r="E25" t="str">
            <v>38144</v>
          </cell>
        </row>
        <row r="26">
          <cell r="E26" t="str">
            <v>14423</v>
          </cell>
        </row>
        <row r="27">
          <cell r="E27" t="str">
            <v>93200</v>
          </cell>
        </row>
        <row r="28">
          <cell r="E28" t="str">
            <v>3232</v>
          </cell>
        </row>
        <row r="29">
          <cell r="E29" t="str">
            <v>7270</v>
          </cell>
        </row>
        <row r="30">
          <cell r="E30" t="str">
            <v>25429</v>
          </cell>
        </row>
        <row r="31">
          <cell r="E31" t="str">
            <v>79515</v>
          </cell>
        </row>
        <row r="32">
          <cell r="E32" t="str">
            <v>14390</v>
          </cell>
        </row>
        <row r="33">
          <cell r="E33" t="str">
            <v>12908</v>
          </cell>
        </row>
        <row r="34">
          <cell r="E34" t="str">
            <v>6505</v>
          </cell>
        </row>
        <row r="35">
          <cell r="E35" t="str">
            <v>12840</v>
          </cell>
        </row>
        <row r="36">
          <cell r="E36" t="str">
            <v>7957</v>
          </cell>
        </row>
        <row r="37">
          <cell r="E37" t="str">
            <v>109144</v>
          </cell>
        </row>
        <row r="38">
          <cell r="E38" t="str">
            <v>3621</v>
          </cell>
        </row>
        <row r="39">
          <cell r="E39" t="str">
            <v>17904</v>
          </cell>
        </row>
        <row r="40">
          <cell r="E40" t="str">
            <v>74268</v>
          </cell>
        </row>
        <row r="41">
          <cell r="E41" t="str">
            <v>10031</v>
          </cell>
        </row>
        <row r="42">
          <cell r="E42" t="str">
            <v>14576</v>
          </cell>
        </row>
        <row r="43">
          <cell r="E43" t="str">
            <v>8566</v>
          </cell>
        </row>
        <row r="44">
          <cell r="E44" t="str">
            <v>5084</v>
          </cell>
        </row>
        <row r="45">
          <cell r="E45" t="str">
            <v>7998</v>
          </cell>
        </row>
        <row r="46">
          <cell r="E46" t="str">
            <v>65215</v>
          </cell>
        </row>
        <row r="47">
          <cell r="E47" t="str">
            <v>8015</v>
          </cell>
        </row>
        <row r="48">
          <cell r="E48" t="str">
            <v>4754</v>
          </cell>
        </row>
        <row r="49">
          <cell r="E49" t="str">
            <v>15692</v>
          </cell>
        </row>
        <row r="50">
          <cell r="E50" t="str">
            <v>10802</v>
          </cell>
        </row>
        <row r="51">
          <cell r="E51" t="str">
            <v>480254</v>
          </cell>
        </row>
        <row r="52">
          <cell r="E52" t="str">
            <v>158744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44" t="s">
        <v>0</v>
      </c>
      <c r="B1" s="144"/>
      <c r="C1" s="144"/>
      <c r="D1" s="144"/>
      <c r="E1" s="144"/>
      <c r="F1" s="144"/>
      <c r="G1" s="144"/>
    </row>
    <row r="2" spans="1:7" x14ac:dyDescent="0.25">
      <c r="A2" s="144"/>
      <c r="B2" s="144"/>
      <c r="C2" s="144"/>
      <c r="D2" s="144"/>
      <c r="E2" s="144"/>
      <c r="F2" s="144"/>
      <c r="G2" s="144"/>
    </row>
    <row r="3" spans="1:7" ht="15.75" thickBot="1" x14ac:dyDescent="0.3">
      <c r="A3" s="145"/>
      <c r="B3" s="145"/>
      <c r="C3" s="146"/>
      <c r="D3" s="145"/>
      <c r="E3" s="145"/>
      <c r="F3" s="145"/>
      <c r="G3" s="145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0"/>
  <sheetViews>
    <sheetView zoomScaleNormal="100" workbookViewId="0">
      <selection activeCell="D35" sqref="D35"/>
    </sheetView>
  </sheetViews>
  <sheetFormatPr defaultColWidth="9.140625" defaultRowHeight="15" x14ac:dyDescent="0.25"/>
  <cols>
    <col min="1" max="1" width="13.42578125" style="40" customWidth="1"/>
    <col min="2" max="2" width="20.140625" style="40" customWidth="1"/>
    <col min="3" max="3" width="34.140625" style="40" customWidth="1"/>
    <col min="4" max="4" width="20.570312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47" t="s">
        <v>127</v>
      </c>
      <c r="C2" s="147"/>
      <c r="D2" s="147"/>
      <c r="E2" s="147"/>
    </row>
    <row r="3" spans="2:5" ht="54" customHeight="1" x14ac:dyDescent="0.25">
      <c r="B3" s="67" t="s">
        <v>56</v>
      </c>
      <c r="C3" s="51" t="s">
        <v>1</v>
      </c>
      <c r="D3" s="51" t="s">
        <v>126</v>
      </c>
      <c r="E3" s="51" t="s">
        <v>59</v>
      </c>
    </row>
    <row r="4" spans="2:5" ht="0.75" hidden="1" customHeight="1" x14ac:dyDescent="0.25">
      <c r="B4" s="49"/>
      <c r="C4" s="50"/>
      <c r="D4" s="50"/>
      <c r="E4" s="53"/>
    </row>
    <row r="5" spans="2:5" x14ac:dyDescent="0.25">
      <c r="B5" s="127">
        <v>1</v>
      </c>
      <c r="C5" s="83" t="s">
        <v>7</v>
      </c>
      <c r="D5" s="81" t="s">
        <v>57</v>
      </c>
      <c r="E5" s="81" t="s">
        <v>57</v>
      </c>
    </row>
    <row r="6" spans="2:5" x14ac:dyDescent="0.25">
      <c r="B6" s="127">
        <v>2</v>
      </c>
      <c r="C6" s="83" t="s">
        <v>8</v>
      </c>
      <c r="D6" s="81" t="s">
        <v>57</v>
      </c>
      <c r="E6" s="81" t="s">
        <v>57</v>
      </c>
    </row>
    <row r="7" spans="2:5" x14ac:dyDescent="0.25">
      <c r="B7" s="127">
        <v>3</v>
      </c>
      <c r="C7" s="83" t="s">
        <v>11</v>
      </c>
      <c r="D7" s="81">
        <v>1</v>
      </c>
      <c r="E7" s="81" t="s">
        <v>57</v>
      </c>
    </row>
    <row r="8" spans="2:5" x14ac:dyDescent="0.25">
      <c r="B8" s="127">
        <v>4</v>
      </c>
      <c r="C8" s="83" t="s">
        <v>10</v>
      </c>
      <c r="D8" s="81">
        <v>-1</v>
      </c>
      <c r="E8" s="81" t="s">
        <v>57</v>
      </c>
    </row>
    <row r="9" spans="2:5" x14ac:dyDescent="0.25">
      <c r="B9" s="127">
        <v>5</v>
      </c>
      <c r="C9" s="83" t="s">
        <v>9</v>
      </c>
      <c r="D9" s="81" t="s">
        <v>57</v>
      </c>
      <c r="E9" s="81" t="s">
        <v>57</v>
      </c>
    </row>
    <row r="10" spans="2:5" x14ac:dyDescent="0.25">
      <c r="B10" s="127">
        <v>6</v>
      </c>
      <c r="C10" s="83" t="s">
        <v>14</v>
      </c>
      <c r="D10" s="81" t="s">
        <v>57</v>
      </c>
      <c r="E10" s="81">
        <v>2</v>
      </c>
    </row>
    <row r="11" spans="2:5" ht="15" customHeight="1" x14ac:dyDescent="0.25">
      <c r="B11" s="127">
        <v>7</v>
      </c>
      <c r="C11" s="83" t="s">
        <v>29</v>
      </c>
      <c r="D11" s="81" t="s">
        <v>57</v>
      </c>
      <c r="E11" s="81">
        <v>3</v>
      </c>
    </row>
    <row r="12" spans="2:5" x14ac:dyDescent="0.25">
      <c r="B12" s="127">
        <v>8</v>
      </c>
      <c r="C12" s="83" t="s">
        <v>18</v>
      </c>
      <c r="D12" s="81" t="s">
        <v>57</v>
      </c>
      <c r="E12" s="81">
        <v>6</v>
      </c>
    </row>
    <row r="13" spans="2:5" x14ac:dyDescent="0.25">
      <c r="B13" s="127">
        <v>9</v>
      </c>
      <c r="C13" s="83" t="s">
        <v>15</v>
      </c>
      <c r="D13" s="81" t="s">
        <v>57</v>
      </c>
      <c r="E13" s="81" t="s">
        <v>57</v>
      </c>
    </row>
    <row r="14" spans="2:5" x14ac:dyDescent="0.25">
      <c r="B14" s="127">
        <v>10</v>
      </c>
      <c r="C14" s="83" t="s">
        <v>12</v>
      </c>
      <c r="D14" s="81">
        <v>1</v>
      </c>
      <c r="E14" s="81">
        <v>-4</v>
      </c>
    </row>
    <row r="15" spans="2:5" x14ac:dyDescent="0.25">
      <c r="B15" s="127">
        <v>11</v>
      </c>
      <c r="C15" s="83" t="s">
        <v>24</v>
      </c>
      <c r="D15" s="81">
        <v>-1</v>
      </c>
      <c r="E15" s="81" t="s">
        <v>57</v>
      </c>
    </row>
    <row r="16" spans="2:5" x14ac:dyDescent="0.25">
      <c r="B16" s="127">
        <v>12</v>
      </c>
      <c r="C16" s="83" t="s">
        <v>17</v>
      </c>
      <c r="D16" s="81" t="s">
        <v>57</v>
      </c>
      <c r="E16" s="81">
        <v>1</v>
      </c>
    </row>
    <row r="17" spans="2:11" x14ac:dyDescent="0.25">
      <c r="B17" s="127">
        <v>13</v>
      </c>
      <c r="C17" s="83" t="s">
        <v>37</v>
      </c>
      <c r="D17" s="81" t="s">
        <v>57</v>
      </c>
      <c r="E17" s="81">
        <v>8</v>
      </c>
    </row>
    <row r="18" spans="2:11" x14ac:dyDescent="0.25">
      <c r="B18" s="127">
        <v>14</v>
      </c>
      <c r="C18" s="83" t="s">
        <v>32</v>
      </c>
      <c r="D18" s="81">
        <v>1</v>
      </c>
      <c r="E18" s="81">
        <v>4</v>
      </c>
    </row>
    <row r="19" spans="2:11" x14ac:dyDescent="0.25">
      <c r="B19" s="127">
        <v>15</v>
      </c>
      <c r="C19" s="83" t="s">
        <v>13</v>
      </c>
      <c r="D19" s="81">
        <v>-1</v>
      </c>
      <c r="E19" s="81">
        <v>-8</v>
      </c>
    </row>
    <row r="20" spans="2:11" x14ac:dyDescent="0.25">
      <c r="B20" s="127">
        <v>16</v>
      </c>
      <c r="C20" s="83" t="s">
        <v>21</v>
      </c>
      <c r="D20" s="81" t="s">
        <v>57</v>
      </c>
      <c r="E20" s="81" t="s">
        <v>57</v>
      </c>
    </row>
    <row r="21" spans="2:11" x14ac:dyDescent="0.25">
      <c r="B21" s="127">
        <v>17</v>
      </c>
      <c r="C21" s="83" t="s">
        <v>35</v>
      </c>
      <c r="D21" s="81">
        <v>2</v>
      </c>
      <c r="E21" s="81">
        <v>-2</v>
      </c>
    </row>
    <row r="22" spans="2:11" x14ac:dyDescent="0.25">
      <c r="B22" s="127">
        <v>18</v>
      </c>
      <c r="C22" s="83" t="s">
        <v>20</v>
      </c>
      <c r="D22" s="81">
        <v>-1</v>
      </c>
      <c r="E22" s="81">
        <v>-6</v>
      </c>
    </row>
    <row r="23" spans="2:11" x14ac:dyDescent="0.25">
      <c r="B23" s="127">
        <v>19</v>
      </c>
      <c r="C23" s="83" t="s">
        <v>22</v>
      </c>
      <c r="D23" s="81">
        <v>-1</v>
      </c>
      <c r="E23" s="81">
        <v>-2</v>
      </c>
    </row>
    <row r="24" spans="2:11" x14ac:dyDescent="0.25">
      <c r="B24" s="127">
        <v>20</v>
      </c>
      <c r="C24" s="83" t="s">
        <v>25</v>
      </c>
      <c r="D24" s="81" t="s">
        <v>57</v>
      </c>
      <c r="E24" s="81">
        <v>3</v>
      </c>
    </row>
    <row r="25" spans="2:11" x14ac:dyDescent="0.25">
      <c r="B25" s="127">
        <v>21</v>
      </c>
      <c r="C25" s="83" t="s">
        <v>28</v>
      </c>
      <c r="D25" s="81">
        <v>2</v>
      </c>
      <c r="E25" s="81">
        <v>3</v>
      </c>
    </row>
    <row r="26" spans="2:11" x14ac:dyDescent="0.25">
      <c r="B26" s="127">
        <v>22</v>
      </c>
      <c r="C26" s="83" t="s">
        <v>41</v>
      </c>
      <c r="D26" s="81" t="s">
        <v>57</v>
      </c>
      <c r="E26" s="81">
        <v>3</v>
      </c>
    </row>
    <row r="27" spans="2:11" x14ac:dyDescent="0.25">
      <c r="B27" s="127">
        <v>23</v>
      </c>
      <c r="C27" s="83" t="s">
        <v>16</v>
      </c>
      <c r="D27" s="81">
        <v>-2</v>
      </c>
      <c r="E27" s="81">
        <v>-4</v>
      </c>
    </row>
    <row r="28" spans="2:11" x14ac:dyDescent="0.25">
      <c r="B28" s="127">
        <v>24</v>
      </c>
      <c r="C28" s="83" t="s">
        <v>26</v>
      </c>
      <c r="D28" s="81" t="s">
        <v>57</v>
      </c>
      <c r="E28" s="81">
        <v>-4</v>
      </c>
      <c r="K28" s="40" t="s">
        <v>58</v>
      </c>
    </row>
    <row r="29" spans="2:11" x14ac:dyDescent="0.25">
      <c r="B29" s="127">
        <v>25</v>
      </c>
      <c r="C29" s="83" t="s">
        <v>42</v>
      </c>
      <c r="D29" s="81">
        <v>3</v>
      </c>
      <c r="E29" s="81">
        <v>6</v>
      </c>
    </row>
    <row r="30" spans="2:11" x14ac:dyDescent="0.25">
      <c r="B30" s="127">
        <v>26</v>
      </c>
      <c r="C30" s="83" t="s">
        <v>31</v>
      </c>
      <c r="D30" s="81">
        <v>-1</v>
      </c>
      <c r="E30" s="81">
        <v>1</v>
      </c>
    </row>
    <row r="31" spans="2:11" x14ac:dyDescent="0.25">
      <c r="B31" s="127">
        <v>27</v>
      </c>
      <c r="C31" s="83" t="s">
        <v>43</v>
      </c>
      <c r="D31" s="81">
        <v>-1</v>
      </c>
      <c r="E31" s="81">
        <v>12</v>
      </c>
    </row>
    <row r="32" spans="2:11" ht="15" customHeight="1" x14ac:dyDescent="0.25">
      <c r="B32" s="127">
        <v>28</v>
      </c>
      <c r="C32" s="83" t="s">
        <v>48</v>
      </c>
      <c r="D32" s="81">
        <v>-1</v>
      </c>
      <c r="E32" s="81">
        <v>-6</v>
      </c>
    </row>
    <row r="33" spans="2:5" x14ac:dyDescent="0.25">
      <c r="B33" s="127">
        <v>29</v>
      </c>
      <c r="C33" s="83" t="s">
        <v>23</v>
      </c>
      <c r="D33" s="81" t="s">
        <v>57</v>
      </c>
      <c r="E33" s="81">
        <v>1</v>
      </c>
    </row>
    <row r="34" spans="2:5" x14ac:dyDescent="0.25">
      <c r="B34" s="127">
        <v>30</v>
      </c>
      <c r="C34" s="83" t="s">
        <v>30</v>
      </c>
      <c r="D34" s="81">
        <v>1</v>
      </c>
      <c r="E34" s="81">
        <v>-4</v>
      </c>
    </row>
    <row r="35" spans="2:5" x14ac:dyDescent="0.25">
      <c r="B35" s="127">
        <v>31</v>
      </c>
      <c r="C35" s="83" t="s">
        <v>39</v>
      </c>
      <c r="D35" s="81">
        <v>4</v>
      </c>
      <c r="E35" s="81">
        <v>-3</v>
      </c>
    </row>
    <row r="36" spans="2:5" x14ac:dyDescent="0.25">
      <c r="B36" s="127">
        <v>32</v>
      </c>
      <c r="C36" s="83" t="s">
        <v>27</v>
      </c>
      <c r="D36" s="81">
        <v>5</v>
      </c>
      <c r="E36" s="81" t="s">
        <v>57</v>
      </c>
    </row>
    <row r="37" spans="2:5" x14ac:dyDescent="0.25">
      <c r="B37" s="127">
        <v>33</v>
      </c>
      <c r="C37" s="83" t="s">
        <v>46</v>
      </c>
      <c r="D37" s="81" t="s">
        <v>57</v>
      </c>
      <c r="E37" s="81">
        <v>4</v>
      </c>
    </row>
    <row r="38" spans="2:5" x14ac:dyDescent="0.25">
      <c r="B38" s="127">
        <v>34</v>
      </c>
      <c r="C38" s="83" t="s">
        <v>38</v>
      </c>
      <c r="D38" s="81">
        <v>-2</v>
      </c>
      <c r="E38" s="81">
        <v>9</v>
      </c>
    </row>
    <row r="39" spans="2:5" x14ac:dyDescent="0.25">
      <c r="B39" s="127">
        <v>35</v>
      </c>
      <c r="C39" s="83" t="s">
        <v>49</v>
      </c>
      <c r="D39" s="81">
        <v>6</v>
      </c>
      <c r="E39" s="81">
        <v>1</v>
      </c>
    </row>
    <row r="40" spans="2:5" x14ac:dyDescent="0.25">
      <c r="B40" s="127">
        <v>36</v>
      </c>
      <c r="C40" s="83" t="s">
        <v>19</v>
      </c>
      <c r="D40" s="81">
        <v>-2</v>
      </c>
      <c r="E40" s="81">
        <v>-2</v>
      </c>
    </row>
    <row r="41" spans="2:5" x14ac:dyDescent="0.25">
      <c r="B41" s="127">
        <v>37</v>
      </c>
      <c r="C41" s="83" t="s">
        <v>40</v>
      </c>
      <c r="D41" s="81">
        <v>-7</v>
      </c>
      <c r="E41" s="81">
        <v>3</v>
      </c>
    </row>
    <row r="42" spans="2:5" x14ac:dyDescent="0.25">
      <c r="B42" s="127">
        <v>38</v>
      </c>
      <c r="C42" s="83" t="s">
        <v>36</v>
      </c>
      <c r="D42" s="81">
        <v>-2</v>
      </c>
      <c r="E42" s="81">
        <v>3</v>
      </c>
    </row>
    <row r="43" spans="2:5" x14ac:dyDescent="0.25">
      <c r="B43" s="127">
        <v>39</v>
      </c>
      <c r="C43" s="83" t="s">
        <v>34</v>
      </c>
      <c r="D43" s="81" t="s">
        <v>57</v>
      </c>
      <c r="E43" s="81">
        <v>-1</v>
      </c>
    </row>
    <row r="44" spans="2:5" x14ac:dyDescent="0.25">
      <c r="B44" s="127">
        <v>40</v>
      </c>
      <c r="C44" s="83" t="s">
        <v>45</v>
      </c>
      <c r="D44" s="81" t="s">
        <v>57</v>
      </c>
      <c r="E44" s="81">
        <v>-11</v>
      </c>
    </row>
    <row r="45" spans="2:5" x14ac:dyDescent="0.25">
      <c r="B45" s="127">
        <v>41</v>
      </c>
      <c r="C45" s="83" t="s">
        <v>44</v>
      </c>
      <c r="D45" s="81">
        <v>1</v>
      </c>
      <c r="E45" s="81">
        <v>-8</v>
      </c>
    </row>
    <row r="46" spans="2:5" x14ac:dyDescent="0.25">
      <c r="B46" s="127">
        <v>42</v>
      </c>
      <c r="C46" s="83" t="s">
        <v>33</v>
      </c>
      <c r="D46" s="81">
        <v>-4</v>
      </c>
      <c r="E46" s="81">
        <v>-7</v>
      </c>
    </row>
    <row r="47" spans="2:5" x14ac:dyDescent="0.25">
      <c r="B47" s="127">
        <v>43</v>
      </c>
      <c r="C47" s="83" t="s">
        <v>47</v>
      </c>
      <c r="D47" s="81" t="s">
        <v>57</v>
      </c>
      <c r="E47" s="81">
        <v>1</v>
      </c>
    </row>
    <row r="48" spans="2:5" x14ac:dyDescent="0.25">
      <c r="B48" s="127">
        <v>44</v>
      </c>
      <c r="C48" s="83" t="s">
        <v>51</v>
      </c>
      <c r="D48" s="81" t="s">
        <v>57</v>
      </c>
      <c r="E48" s="81">
        <v>1</v>
      </c>
    </row>
    <row r="49" spans="2:5" x14ac:dyDescent="0.25">
      <c r="B49" s="127">
        <v>45</v>
      </c>
      <c r="C49" s="83" t="s">
        <v>50</v>
      </c>
      <c r="D49" s="81" t="s">
        <v>57</v>
      </c>
      <c r="E49" s="81">
        <v>-3</v>
      </c>
    </row>
    <row r="50" spans="2:5" x14ac:dyDescent="0.25">
      <c r="B50" s="79"/>
      <c r="C50" s="44"/>
      <c r="D50" s="80"/>
    </row>
  </sheetData>
  <mergeCells count="1">
    <mergeCell ref="B2:E2"/>
  </mergeCells>
  <conditionalFormatting sqref="D40 D5:D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B5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1"/>
  <sheetViews>
    <sheetView workbookViewId="0">
      <selection activeCell="E50" sqref="E50"/>
    </sheetView>
  </sheetViews>
  <sheetFormatPr defaultRowHeight="15" x14ac:dyDescent="0.25"/>
  <cols>
    <col min="1" max="1" width="9.140625" style="40"/>
    <col min="2" max="2" width="17.28515625" style="40" customWidth="1"/>
    <col min="3" max="3" width="32" style="40" customWidth="1"/>
    <col min="4" max="4" width="20.85546875" style="40" customWidth="1"/>
    <col min="5" max="5" width="19.85546875" style="40" customWidth="1"/>
    <col min="6" max="16384" width="9.140625" style="40"/>
  </cols>
  <sheetData>
    <row r="2" spans="2:5" ht="51" customHeight="1" x14ac:dyDescent="0.25">
      <c r="B2" s="147" t="s">
        <v>125</v>
      </c>
      <c r="C2" s="147"/>
      <c r="D2" s="147"/>
      <c r="E2" s="147"/>
    </row>
    <row r="3" spans="2:5" ht="46.5" customHeight="1" x14ac:dyDescent="0.25">
      <c r="B3" s="67" t="s">
        <v>56</v>
      </c>
      <c r="C3" s="51" t="s">
        <v>1</v>
      </c>
      <c r="D3" s="51" t="s">
        <v>126</v>
      </c>
      <c r="E3" s="51" t="s">
        <v>59</v>
      </c>
    </row>
    <row r="4" spans="2:5" ht="25.5" customHeight="1" x14ac:dyDescent="0.25">
      <c r="B4" s="148" t="s">
        <v>60</v>
      </c>
      <c r="C4" s="148"/>
      <c r="D4" s="148"/>
      <c r="E4" s="148"/>
    </row>
    <row r="5" spans="2:5" x14ac:dyDescent="0.25">
      <c r="B5" s="82">
        <v>1</v>
      </c>
      <c r="C5" s="83" t="s">
        <v>7</v>
      </c>
      <c r="D5" s="76" t="s">
        <v>57</v>
      </c>
      <c r="E5" s="76" t="s">
        <v>57</v>
      </c>
    </row>
    <row r="6" spans="2:5" x14ac:dyDescent="0.25">
      <c r="B6" s="82">
        <v>2</v>
      </c>
      <c r="C6" s="83" t="s">
        <v>8</v>
      </c>
      <c r="D6" s="68" t="s">
        <v>57</v>
      </c>
      <c r="E6" s="68" t="s">
        <v>57</v>
      </c>
    </row>
    <row r="7" spans="2:5" x14ac:dyDescent="0.25">
      <c r="B7" s="82">
        <v>3</v>
      </c>
      <c r="C7" s="83" t="s">
        <v>10</v>
      </c>
      <c r="D7" s="76" t="s">
        <v>57</v>
      </c>
      <c r="E7" s="76" t="s">
        <v>57</v>
      </c>
    </row>
    <row r="8" spans="2:5" x14ac:dyDescent="0.25">
      <c r="B8" s="82">
        <v>4</v>
      </c>
      <c r="C8" s="83" t="s">
        <v>15</v>
      </c>
      <c r="D8" s="78" t="s">
        <v>57</v>
      </c>
      <c r="E8" s="76">
        <v>2</v>
      </c>
    </row>
    <row r="9" spans="2:5" x14ac:dyDescent="0.25">
      <c r="B9" s="82">
        <v>5</v>
      </c>
      <c r="C9" s="83" t="s">
        <v>12</v>
      </c>
      <c r="D9" s="78">
        <v>1</v>
      </c>
      <c r="E9" s="76">
        <v>-1</v>
      </c>
    </row>
    <row r="10" spans="2:5" x14ac:dyDescent="0.25">
      <c r="B10" s="82">
        <v>6</v>
      </c>
      <c r="C10" s="83" t="s">
        <v>24</v>
      </c>
      <c r="D10" s="76">
        <v>-1</v>
      </c>
      <c r="E10" s="78">
        <v>1</v>
      </c>
    </row>
    <row r="11" spans="2:5" x14ac:dyDescent="0.25">
      <c r="B11" s="82">
        <v>7</v>
      </c>
      <c r="C11" s="83" t="s">
        <v>17</v>
      </c>
      <c r="D11" s="76" t="s">
        <v>57</v>
      </c>
      <c r="E11" s="76">
        <v>1</v>
      </c>
    </row>
    <row r="12" spans="2:5" x14ac:dyDescent="0.25">
      <c r="B12" s="82">
        <v>8</v>
      </c>
      <c r="C12" s="83" t="s">
        <v>13</v>
      </c>
      <c r="D12" s="76" t="s">
        <v>57</v>
      </c>
      <c r="E12" s="76">
        <v>-3</v>
      </c>
    </row>
    <row r="13" spans="2:5" x14ac:dyDescent="0.25">
      <c r="B13" s="82">
        <v>9</v>
      </c>
      <c r="C13" s="83" t="s">
        <v>35</v>
      </c>
      <c r="D13" s="78">
        <v>1</v>
      </c>
      <c r="E13" s="76" t="s">
        <v>57</v>
      </c>
    </row>
    <row r="14" spans="2:5" x14ac:dyDescent="0.25">
      <c r="B14" s="82">
        <v>10</v>
      </c>
      <c r="C14" s="83" t="s">
        <v>22</v>
      </c>
      <c r="D14" s="76">
        <v>-1</v>
      </c>
      <c r="E14" s="76" t="s">
        <v>57</v>
      </c>
    </row>
    <row r="15" spans="2:5" x14ac:dyDescent="0.25">
      <c r="B15" s="82">
        <v>11</v>
      </c>
      <c r="C15" s="83" t="s">
        <v>25</v>
      </c>
      <c r="D15" s="78" t="s">
        <v>57</v>
      </c>
      <c r="E15" s="78">
        <v>2</v>
      </c>
    </row>
    <row r="16" spans="2:5" x14ac:dyDescent="0.25">
      <c r="B16" s="82">
        <v>12</v>
      </c>
      <c r="C16" s="83" t="s">
        <v>16</v>
      </c>
      <c r="D16" s="76" t="s">
        <v>57</v>
      </c>
      <c r="E16" s="76">
        <v>-1</v>
      </c>
    </row>
    <row r="17" spans="2:6" x14ac:dyDescent="0.25">
      <c r="B17" s="82">
        <v>13</v>
      </c>
      <c r="C17" s="83" t="s">
        <v>26</v>
      </c>
      <c r="D17" s="78" t="s">
        <v>57</v>
      </c>
      <c r="E17" s="76">
        <v>-1</v>
      </c>
    </row>
    <row r="18" spans="2:6" x14ac:dyDescent="0.25">
      <c r="B18" s="82">
        <v>14</v>
      </c>
      <c r="C18" s="83" t="s">
        <v>19</v>
      </c>
      <c r="D18" s="76" t="s">
        <v>57</v>
      </c>
      <c r="E18" s="76" t="s">
        <v>57</v>
      </c>
    </row>
    <row r="19" spans="2:6" x14ac:dyDescent="0.25">
      <c r="B19" s="149" t="s">
        <v>61</v>
      </c>
      <c r="C19" s="149"/>
      <c r="D19" s="149"/>
      <c r="E19" s="150"/>
      <c r="F19" s="44"/>
    </row>
    <row r="20" spans="2:6" x14ac:dyDescent="0.25">
      <c r="B20" s="77">
        <v>1</v>
      </c>
      <c r="C20" s="83" t="s">
        <v>11</v>
      </c>
      <c r="D20" s="78" t="s">
        <v>57</v>
      </c>
      <c r="E20" s="78" t="s">
        <v>57</v>
      </c>
      <c r="F20" s="44"/>
    </row>
    <row r="21" spans="2:6" x14ac:dyDescent="0.25">
      <c r="B21" s="77">
        <v>2</v>
      </c>
      <c r="C21" s="83" t="s">
        <v>37</v>
      </c>
      <c r="D21" s="78" t="s">
        <v>57</v>
      </c>
      <c r="E21" s="78" t="s">
        <v>57</v>
      </c>
      <c r="F21" s="44"/>
    </row>
    <row r="22" spans="2:6" x14ac:dyDescent="0.25">
      <c r="B22" s="77">
        <v>3</v>
      </c>
      <c r="C22" s="83" t="s">
        <v>41</v>
      </c>
      <c r="D22" s="78" t="s">
        <v>57</v>
      </c>
      <c r="E22" s="78" t="s">
        <v>57</v>
      </c>
      <c r="F22" s="44"/>
    </row>
    <row r="23" spans="2:6" x14ac:dyDescent="0.25">
      <c r="B23" s="77">
        <v>4</v>
      </c>
      <c r="C23" s="83" t="s">
        <v>42</v>
      </c>
      <c r="D23" s="78">
        <v>1</v>
      </c>
      <c r="E23" s="78">
        <v>4</v>
      </c>
      <c r="F23" s="44"/>
    </row>
    <row r="24" spans="2:6" x14ac:dyDescent="0.25">
      <c r="B24" s="77">
        <v>5</v>
      </c>
      <c r="C24" s="83" t="s">
        <v>31</v>
      </c>
      <c r="D24" s="78">
        <v>-1</v>
      </c>
      <c r="E24" s="78" t="s">
        <v>57</v>
      </c>
      <c r="F24" s="44"/>
    </row>
    <row r="25" spans="2:6" x14ac:dyDescent="0.25">
      <c r="B25" s="77">
        <v>6</v>
      </c>
      <c r="C25" s="83" t="s">
        <v>23</v>
      </c>
      <c r="D25" s="78" t="s">
        <v>57</v>
      </c>
      <c r="E25" s="78">
        <v>1</v>
      </c>
      <c r="F25" s="44"/>
    </row>
    <row r="26" spans="2:6" x14ac:dyDescent="0.25">
      <c r="B26" s="77">
        <v>7</v>
      </c>
      <c r="C26" s="83" t="s">
        <v>30</v>
      </c>
      <c r="D26" s="78" t="s">
        <v>57</v>
      </c>
      <c r="E26" s="78">
        <v>-3</v>
      </c>
      <c r="F26" s="44"/>
    </row>
    <row r="27" spans="2:6" x14ac:dyDescent="0.25">
      <c r="B27" s="77">
        <v>8</v>
      </c>
      <c r="C27" s="83" t="s">
        <v>39</v>
      </c>
      <c r="D27" s="78">
        <v>2</v>
      </c>
      <c r="E27" s="78">
        <v>-2</v>
      </c>
      <c r="F27" s="44"/>
    </row>
    <row r="28" spans="2:6" x14ac:dyDescent="0.25">
      <c r="B28" s="77">
        <v>9</v>
      </c>
      <c r="C28" s="83" t="s">
        <v>27</v>
      </c>
      <c r="D28" s="78">
        <v>3</v>
      </c>
      <c r="E28" s="78" t="s">
        <v>57</v>
      </c>
      <c r="F28" s="44"/>
    </row>
    <row r="29" spans="2:6" x14ac:dyDescent="0.25">
      <c r="B29" s="77">
        <v>10</v>
      </c>
      <c r="C29" s="83" t="s">
        <v>46</v>
      </c>
      <c r="D29" s="78">
        <v>-1</v>
      </c>
      <c r="E29" s="78">
        <v>2</v>
      </c>
      <c r="F29" s="44"/>
    </row>
    <row r="30" spans="2:6" x14ac:dyDescent="0.25">
      <c r="B30" s="77">
        <v>11</v>
      </c>
      <c r="C30" s="83" t="s">
        <v>38</v>
      </c>
      <c r="D30" s="78">
        <v>-3</v>
      </c>
      <c r="E30" s="78">
        <v>5</v>
      </c>
      <c r="F30" s="44"/>
    </row>
    <row r="31" spans="2:6" x14ac:dyDescent="0.25">
      <c r="B31" s="77">
        <v>12</v>
      </c>
      <c r="C31" s="83" t="s">
        <v>36</v>
      </c>
      <c r="D31" s="78">
        <v>-1</v>
      </c>
      <c r="E31" s="78">
        <v>2</v>
      </c>
      <c r="F31" s="44"/>
    </row>
    <row r="32" spans="2:6" x14ac:dyDescent="0.25">
      <c r="B32" s="77">
        <v>13</v>
      </c>
      <c r="C32" s="83" t="s">
        <v>34</v>
      </c>
      <c r="D32" s="78">
        <v>1</v>
      </c>
      <c r="E32" s="78" t="s">
        <v>57</v>
      </c>
      <c r="F32" s="44"/>
    </row>
    <row r="33" spans="2:6" x14ac:dyDescent="0.25">
      <c r="B33" s="77">
        <v>14</v>
      </c>
      <c r="C33" s="83" t="s">
        <v>44</v>
      </c>
      <c r="D33" s="78">
        <v>1</v>
      </c>
      <c r="E33" s="78">
        <v>-4</v>
      </c>
      <c r="F33" s="44"/>
    </row>
    <row r="34" spans="2:6" x14ac:dyDescent="0.25">
      <c r="B34" s="77">
        <v>15</v>
      </c>
      <c r="C34" s="83" t="s">
        <v>33</v>
      </c>
      <c r="D34" s="78">
        <v>-2</v>
      </c>
      <c r="E34" s="78">
        <v>-4</v>
      </c>
      <c r="F34" s="44"/>
    </row>
    <row r="35" spans="2:6" x14ac:dyDescent="0.25">
      <c r="B35" s="77">
        <v>16</v>
      </c>
      <c r="C35" s="83" t="s">
        <v>47</v>
      </c>
      <c r="D35" s="78" t="s">
        <v>57</v>
      </c>
      <c r="E35" s="78">
        <v>1</v>
      </c>
      <c r="F35" s="44"/>
    </row>
    <row r="36" spans="2:6" x14ac:dyDescent="0.25">
      <c r="B36" s="77">
        <v>17</v>
      </c>
      <c r="C36" s="83" t="s">
        <v>51</v>
      </c>
      <c r="D36" s="78" t="s">
        <v>57</v>
      </c>
      <c r="E36" s="78">
        <v>1</v>
      </c>
      <c r="F36" s="44"/>
    </row>
    <row r="37" spans="2:6" x14ac:dyDescent="0.25">
      <c r="B37" s="77">
        <v>18</v>
      </c>
      <c r="C37" s="83" t="s">
        <v>50</v>
      </c>
      <c r="D37" s="78" t="s">
        <v>57</v>
      </c>
      <c r="E37" s="78">
        <v>-3</v>
      </c>
      <c r="F37" s="44"/>
    </row>
    <row r="38" spans="2:6" x14ac:dyDescent="0.25">
      <c r="B38" s="149" t="s">
        <v>62</v>
      </c>
      <c r="C38" s="149"/>
      <c r="D38" s="149"/>
      <c r="E38" s="149"/>
    </row>
    <row r="39" spans="2:6" x14ac:dyDescent="0.25">
      <c r="B39" s="77">
        <v>1</v>
      </c>
      <c r="C39" s="83" t="s">
        <v>9</v>
      </c>
      <c r="D39" s="78" t="s">
        <v>57</v>
      </c>
      <c r="E39" s="78" t="s">
        <v>57</v>
      </c>
    </row>
    <row r="40" spans="2:6" x14ac:dyDescent="0.25">
      <c r="B40" s="77">
        <v>2</v>
      </c>
      <c r="C40" s="83" t="s">
        <v>14</v>
      </c>
      <c r="D40" s="78" t="s">
        <v>57</v>
      </c>
      <c r="E40" s="78" t="s">
        <v>57</v>
      </c>
    </row>
    <row r="41" spans="2:6" x14ac:dyDescent="0.25">
      <c r="B41" s="77">
        <v>3</v>
      </c>
      <c r="C41" s="83" t="s">
        <v>29</v>
      </c>
      <c r="D41" s="78" t="s">
        <v>57</v>
      </c>
      <c r="E41" s="78" t="s">
        <v>57</v>
      </c>
    </row>
    <row r="42" spans="2:6" x14ac:dyDescent="0.25">
      <c r="B42" s="77">
        <v>4</v>
      </c>
      <c r="C42" s="83" t="s">
        <v>18</v>
      </c>
      <c r="D42" s="78" t="s">
        <v>57</v>
      </c>
      <c r="E42" s="78">
        <v>1</v>
      </c>
    </row>
    <row r="43" spans="2:6" x14ac:dyDescent="0.25">
      <c r="B43" s="77">
        <v>5</v>
      </c>
      <c r="C43" s="83" t="s">
        <v>32</v>
      </c>
      <c r="D43" s="78" t="s">
        <v>57</v>
      </c>
      <c r="E43" s="78">
        <v>2</v>
      </c>
    </row>
    <row r="44" spans="2:6" x14ac:dyDescent="0.25">
      <c r="B44" s="77">
        <v>6</v>
      </c>
      <c r="C44" s="83" t="s">
        <v>21</v>
      </c>
      <c r="D44" s="78" t="s">
        <v>57</v>
      </c>
      <c r="E44" s="78" t="s">
        <v>57</v>
      </c>
    </row>
    <row r="45" spans="2:6" x14ac:dyDescent="0.25">
      <c r="B45" s="77">
        <v>7</v>
      </c>
      <c r="C45" s="83" t="s">
        <v>20</v>
      </c>
      <c r="D45" s="78" t="s">
        <v>57</v>
      </c>
      <c r="E45" s="78">
        <v>-3</v>
      </c>
    </row>
    <row r="46" spans="2:6" x14ac:dyDescent="0.25">
      <c r="B46" s="77">
        <v>8</v>
      </c>
      <c r="C46" s="83" t="s">
        <v>28</v>
      </c>
      <c r="D46" s="78" t="s">
        <v>57</v>
      </c>
      <c r="E46" s="78">
        <v>1</v>
      </c>
    </row>
    <row r="47" spans="2:6" x14ac:dyDescent="0.25">
      <c r="B47" s="77">
        <v>9</v>
      </c>
      <c r="C47" s="83" t="s">
        <v>43</v>
      </c>
      <c r="D47" s="78" t="s">
        <v>57</v>
      </c>
      <c r="E47" s="78">
        <v>3</v>
      </c>
    </row>
    <row r="48" spans="2:6" x14ac:dyDescent="0.25">
      <c r="B48" s="77">
        <v>10</v>
      </c>
      <c r="C48" s="83" t="s">
        <v>48</v>
      </c>
      <c r="D48" s="78" t="s">
        <v>57</v>
      </c>
      <c r="E48" s="78">
        <v>-2</v>
      </c>
    </row>
    <row r="49" spans="2:5" x14ac:dyDescent="0.25">
      <c r="B49" s="77">
        <v>11</v>
      </c>
      <c r="C49" s="83" t="s">
        <v>49</v>
      </c>
      <c r="D49" s="78">
        <v>2</v>
      </c>
      <c r="E49" s="78" t="s">
        <v>57</v>
      </c>
    </row>
    <row r="50" spans="2:5" x14ac:dyDescent="0.25">
      <c r="B50" s="77">
        <v>12</v>
      </c>
      <c r="C50" s="83" t="s">
        <v>40</v>
      </c>
      <c r="D50" s="78">
        <v>-1</v>
      </c>
      <c r="E50" s="78">
        <v>1</v>
      </c>
    </row>
    <row r="51" spans="2:5" x14ac:dyDescent="0.25">
      <c r="B51" s="77">
        <v>13</v>
      </c>
      <c r="C51" s="83" t="s">
        <v>45</v>
      </c>
      <c r="D51" s="78">
        <v>-1</v>
      </c>
      <c r="E51" s="78">
        <v>-3</v>
      </c>
    </row>
  </sheetData>
  <mergeCells count="4">
    <mergeCell ref="B2:E2"/>
    <mergeCell ref="B4:E4"/>
    <mergeCell ref="B19:E19"/>
    <mergeCell ref="B38:E38"/>
  </mergeCells>
  <conditionalFormatting sqref="D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26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1:D48 D39:E39 D50:D5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41:D5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E5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zoomScale="87" zoomScaleNormal="87" workbookViewId="0">
      <selection activeCell="L9" sqref="L9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0" s="38" customFormat="1" ht="20.25" x14ac:dyDescent="0.3">
      <c r="B1" s="37" t="s">
        <v>128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44" customFormat="1" ht="124.5" customHeight="1" x14ac:dyDescent="0.25">
      <c r="A2" s="47"/>
      <c r="B2" s="46" t="s">
        <v>1</v>
      </c>
      <c r="C2" s="84" t="s">
        <v>201</v>
      </c>
      <c r="D2" s="84" t="s">
        <v>134</v>
      </c>
      <c r="E2" s="69" t="s">
        <v>202</v>
      </c>
      <c r="F2" s="69" t="s">
        <v>203</v>
      </c>
      <c r="G2" s="70" t="s">
        <v>69</v>
      </c>
      <c r="H2" s="70" t="s">
        <v>70</v>
      </c>
      <c r="I2" s="71" t="s">
        <v>132</v>
      </c>
      <c r="J2" s="71" t="s">
        <v>133</v>
      </c>
      <c r="K2" s="72" t="s">
        <v>129</v>
      </c>
      <c r="L2" s="72" t="s">
        <v>204</v>
      </c>
      <c r="M2" s="84" t="s">
        <v>55</v>
      </c>
      <c r="N2" s="84" t="s">
        <v>53</v>
      </c>
      <c r="O2" s="84" t="s">
        <v>54</v>
      </c>
      <c r="P2" s="84" t="s">
        <v>53</v>
      </c>
      <c r="Q2" s="73" t="s">
        <v>130</v>
      </c>
      <c r="R2" s="73" t="s">
        <v>131</v>
      </c>
      <c r="S2" s="74" t="s">
        <v>71</v>
      </c>
      <c r="T2" s="74" t="s">
        <v>72</v>
      </c>
    </row>
    <row r="3" spans="1:20" s="48" customFormat="1" x14ac:dyDescent="0.25">
      <c r="B3" s="42" t="s">
        <v>52</v>
      </c>
      <c r="C3" s="109">
        <v>2.21</v>
      </c>
      <c r="D3" s="120">
        <v>0.78</v>
      </c>
      <c r="E3" s="122">
        <f>F3/E54</f>
        <v>123.60147256692997</v>
      </c>
      <c r="F3" s="121">
        <v>476488250</v>
      </c>
      <c r="G3" s="122">
        <f>H3/E54</f>
        <v>50.727679397110848</v>
      </c>
      <c r="H3" s="86">
        <v>195557081</v>
      </c>
      <c r="I3" s="123">
        <f>J3/E54</f>
        <v>0.44273946008819109</v>
      </c>
      <c r="J3" s="121">
        <v>1706777</v>
      </c>
      <c r="K3" s="86">
        <v>7162</v>
      </c>
      <c r="L3" s="86">
        <v>26710817</v>
      </c>
      <c r="M3" s="87"/>
      <c r="N3" s="88"/>
      <c r="O3" s="88"/>
      <c r="P3" s="88"/>
      <c r="Q3" s="124">
        <f>R3/E54</f>
        <v>350.13202207916549</v>
      </c>
      <c r="R3" s="121">
        <v>1349771900</v>
      </c>
      <c r="S3" s="89">
        <v>506.15475555690978</v>
      </c>
      <c r="T3" s="86">
        <v>33223492</v>
      </c>
    </row>
    <row r="4" spans="1:20" s="48" customFormat="1" x14ac:dyDescent="0.25">
      <c r="B4" s="42"/>
      <c r="C4" s="90"/>
      <c r="D4" s="91"/>
      <c r="E4" s="85"/>
      <c r="F4" s="52"/>
      <c r="G4" s="92"/>
      <c r="H4" s="93"/>
      <c r="I4" s="94"/>
      <c r="J4" s="121"/>
      <c r="K4" s="45"/>
      <c r="L4" s="45"/>
      <c r="M4" s="43"/>
      <c r="N4" s="41"/>
      <c r="O4" s="41"/>
      <c r="P4" s="41"/>
      <c r="Q4" s="89"/>
      <c r="R4" s="95"/>
      <c r="S4" s="96"/>
      <c r="T4" s="75"/>
    </row>
    <row r="5" spans="1:20" x14ac:dyDescent="0.25">
      <c r="A5" s="40">
        <v>1</v>
      </c>
      <c r="B5" s="39" t="s">
        <v>23</v>
      </c>
      <c r="C5" s="97">
        <v>2.1098646194485702</v>
      </c>
      <c r="D5" s="128" t="s">
        <v>135</v>
      </c>
      <c r="E5" s="98">
        <v>35.700000000000003</v>
      </c>
      <c r="F5" s="129">
        <v>1285791</v>
      </c>
      <c r="G5" s="130">
        <v>14.0361733433275</v>
      </c>
      <c r="H5" s="131">
        <v>505597</v>
      </c>
      <c r="I5" s="132">
        <v>0.50731517725771103</v>
      </c>
      <c r="J5" s="133" t="str">
        <f>[1]жилье!E8</f>
        <v>18274</v>
      </c>
      <c r="K5" s="45">
        <v>6007.6357957857899</v>
      </c>
      <c r="L5" s="45">
        <v>216401.049</v>
      </c>
      <c r="M5" s="54">
        <v>36.9</v>
      </c>
      <c r="N5" s="55">
        <f t="shared" ref="N5:N49" si="0">RANK(M5,M$5:M$49,0)</f>
        <v>22</v>
      </c>
      <c r="O5" s="99">
        <f t="shared" ref="O5:O49" si="1">(M5-4.2)/(86-4.2)</f>
        <v>0.39975550122249387</v>
      </c>
      <c r="P5" s="55">
        <f t="shared" ref="P5:P49" si="2">RANK(O5,O$5:O$49,0)</f>
        <v>22</v>
      </c>
      <c r="Q5" s="134">
        <v>32.181644040976103</v>
      </c>
      <c r="R5" s="135" t="s">
        <v>156</v>
      </c>
      <c r="S5" s="136">
        <v>298.00700000000001</v>
      </c>
      <c r="T5" s="137" t="s">
        <v>73</v>
      </c>
    </row>
    <row r="6" spans="1:20" s="38" customFormat="1" x14ac:dyDescent="0.25">
      <c r="A6" s="38">
        <v>2</v>
      </c>
      <c r="B6" s="39" t="s">
        <v>24</v>
      </c>
      <c r="C6" s="59">
        <v>2.2634688434494499</v>
      </c>
      <c r="D6" s="128" t="s">
        <v>136</v>
      </c>
      <c r="E6" s="60">
        <v>328.14</v>
      </c>
      <c r="F6" s="138">
        <v>20761703</v>
      </c>
      <c r="G6" s="130">
        <v>73.5038801346588</v>
      </c>
      <c r="H6" s="131">
        <v>4650664</v>
      </c>
      <c r="I6" s="139">
        <v>0.25907603799529</v>
      </c>
      <c r="J6" s="133" t="str">
        <f>[1]жилье!E9</f>
        <v>16392</v>
      </c>
      <c r="K6" s="45">
        <v>8570.9961909879694</v>
      </c>
      <c r="L6" s="45">
        <v>542295.5</v>
      </c>
      <c r="M6" s="54">
        <v>21.8</v>
      </c>
      <c r="N6" s="55">
        <f t="shared" si="0"/>
        <v>34</v>
      </c>
      <c r="O6" s="99">
        <f t="shared" si="1"/>
        <v>0.21515892420537899</v>
      </c>
      <c r="P6" s="55">
        <f t="shared" si="2"/>
        <v>34</v>
      </c>
      <c r="Q6" s="134">
        <v>190.219310584628</v>
      </c>
      <c r="R6" s="135" t="s">
        <v>157</v>
      </c>
      <c r="S6" s="136">
        <v>279.64499999999998</v>
      </c>
      <c r="T6" s="137" t="s">
        <v>74</v>
      </c>
    </row>
    <row r="7" spans="1:20" s="38" customFormat="1" x14ac:dyDescent="0.25">
      <c r="A7" s="38">
        <v>3</v>
      </c>
      <c r="B7" s="39" t="s">
        <v>46</v>
      </c>
      <c r="C7" s="59">
        <v>1.71911522256824</v>
      </c>
      <c r="D7" s="128" t="s">
        <v>137</v>
      </c>
      <c r="E7" s="125">
        <v>60.64</v>
      </c>
      <c r="F7" s="138">
        <v>1828026</v>
      </c>
      <c r="G7" s="130">
        <v>18.3376123660729</v>
      </c>
      <c r="H7" s="131">
        <v>552824</v>
      </c>
      <c r="I7" s="139">
        <v>0.34066407934454501</v>
      </c>
      <c r="J7" s="133" t="str">
        <f>[1]жилье!E10</f>
        <v>10270</v>
      </c>
      <c r="K7" s="45">
        <v>5310.6786744949704</v>
      </c>
      <c r="L7" s="45">
        <v>160101.03</v>
      </c>
      <c r="M7" s="54">
        <v>5.8</v>
      </c>
      <c r="N7" s="55">
        <f t="shared" si="0"/>
        <v>43</v>
      </c>
      <c r="O7" s="99">
        <f t="shared" si="1"/>
        <v>1.9559902200488994E-2</v>
      </c>
      <c r="P7" s="55">
        <f t="shared" si="2"/>
        <v>43</v>
      </c>
      <c r="Q7" s="134">
        <v>204.99197266726401</v>
      </c>
      <c r="R7" s="135" t="s">
        <v>158</v>
      </c>
      <c r="S7" s="136">
        <v>213.81</v>
      </c>
      <c r="T7" s="137" t="s">
        <v>75</v>
      </c>
    </row>
    <row r="8" spans="1:20" s="38" customFormat="1" x14ac:dyDescent="0.25">
      <c r="A8" s="38">
        <v>4</v>
      </c>
      <c r="B8" s="39" t="s">
        <v>21</v>
      </c>
      <c r="C8" s="59">
        <v>1.9557387387387399</v>
      </c>
      <c r="D8" s="128" t="s">
        <v>138</v>
      </c>
      <c r="E8" s="98">
        <v>61.73</v>
      </c>
      <c r="F8" s="138">
        <v>1919399</v>
      </c>
      <c r="G8" s="130">
        <v>33.580382698183001</v>
      </c>
      <c r="H8" s="131">
        <v>1044182</v>
      </c>
      <c r="I8" s="139">
        <v>0.51853995819263499</v>
      </c>
      <c r="J8" s="133" t="str">
        <f>[1]жилье!E11</f>
        <v>16124</v>
      </c>
      <c r="K8" s="45">
        <v>6773.6056922334801</v>
      </c>
      <c r="L8" s="45">
        <v>210625.269</v>
      </c>
      <c r="M8" s="54">
        <v>77.400000000000006</v>
      </c>
      <c r="N8" s="55">
        <f t="shared" si="0"/>
        <v>3</v>
      </c>
      <c r="O8" s="99">
        <f t="shared" si="1"/>
        <v>0.89486552567237165</v>
      </c>
      <c r="P8" s="55">
        <f t="shared" si="2"/>
        <v>3</v>
      </c>
      <c r="Q8" s="134">
        <v>72.973018170123794</v>
      </c>
      <c r="R8" s="135" t="s">
        <v>159</v>
      </c>
      <c r="S8" s="136">
        <v>382.90699999999998</v>
      </c>
      <c r="T8" s="137" t="s">
        <v>76</v>
      </c>
    </row>
    <row r="9" spans="1:20" s="38" customFormat="1" x14ac:dyDescent="0.25">
      <c r="A9" s="38">
        <v>5</v>
      </c>
      <c r="B9" s="39" t="s">
        <v>33</v>
      </c>
      <c r="C9" s="59">
        <v>1.73987557030278</v>
      </c>
      <c r="D9" s="128" t="s">
        <v>139</v>
      </c>
      <c r="E9" s="98">
        <v>40.25</v>
      </c>
      <c r="F9" s="138">
        <v>1047662</v>
      </c>
      <c r="G9" s="130">
        <v>24.734439834024901</v>
      </c>
      <c r="H9" s="131">
        <v>643788</v>
      </c>
      <c r="I9" s="139">
        <v>0.42865375749193202</v>
      </c>
      <c r="J9" s="133" t="str">
        <f>[1]жилье!E12</f>
        <v>11157</v>
      </c>
      <c r="K9" s="45">
        <v>7395.9956969417608</v>
      </c>
      <c r="L9" s="45">
        <v>192502.976</v>
      </c>
      <c r="M9" s="54">
        <v>45.5</v>
      </c>
      <c r="N9" s="55">
        <f t="shared" si="0"/>
        <v>18</v>
      </c>
      <c r="O9" s="99">
        <f t="shared" si="1"/>
        <v>0.50488997555012227</v>
      </c>
      <c r="P9" s="55">
        <f t="shared" si="2"/>
        <v>18</v>
      </c>
      <c r="Q9" s="134">
        <v>33.433763639157803</v>
      </c>
      <c r="R9" s="135" t="s">
        <v>160</v>
      </c>
      <c r="S9" s="136">
        <v>373.10599999999999</v>
      </c>
      <c r="T9" s="137" t="s">
        <v>77</v>
      </c>
    </row>
    <row r="10" spans="1:20" s="107" customFormat="1" x14ac:dyDescent="0.25">
      <c r="A10" s="107">
        <v>6</v>
      </c>
      <c r="B10" s="100" t="s">
        <v>45</v>
      </c>
      <c r="C10" s="101">
        <v>1.76869451453135</v>
      </c>
      <c r="D10" s="128" t="s">
        <v>140</v>
      </c>
      <c r="E10" s="98">
        <v>29.18</v>
      </c>
      <c r="F10" s="140">
        <v>575549</v>
      </c>
      <c r="G10" s="130">
        <v>24.686051817674802</v>
      </c>
      <c r="H10" s="131">
        <v>486883</v>
      </c>
      <c r="I10" s="141">
        <v>0.31795365816559301</v>
      </c>
      <c r="J10" s="133" t="str">
        <f>[1]жилье!E13</f>
        <v>6271</v>
      </c>
      <c r="K10" s="45">
        <v>6165.4550524768001</v>
      </c>
      <c r="L10" s="102">
        <v>121601.27</v>
      </c>
      <c r="M10" s="103">
        <v>29.1</v>
      </c>
      <c r="N10" s="104">
        <f t="shared" si="0"/>
        <v>28</v>
      </c>
      <c r="O10" s="105">
        <f t="shared" si="1"/>
        <v>0.30440097799511007</v>
      </c>
      <c r="P10" s="104">
        <f t="shared" si="2"/>
        <v>28</v>
      </c>
      <c r="Q10" s="134">
        <v>9.1116463012726303</v>
      </c>
      <c r="R10" s="135" t="s">
        <v>161</v>
      </c>
      <c r="S10" s="136">
        <v>625.173</v>
      </c>
      <c r="T10" s="137" t="s">
        <v>78</v>
      </c>
    </row>
    <row r="11" spans="1:20" s="38" customFormat="1" x14ac:dyDescent="0.25">
      <c r="A11" s="38">
        <v>7</v>
      </c>
      <c r="B11" s="39" t="s">
        <v>8</v>
      </c>
      <c r="C11" s="59">
        <v>2.6373426258992798</v>
      </c>
      <c r="D11" s="128" t="s">
        <v>141</v>
      </c>
      <c r="E11" s="98">
        <v>544.16</v>
      </c>
      <c r="F11" s="138">
        <v>110295069</v>
      </c>
      <c r="G11" s="130">
        <v>123.267122206325</v>
      </c>
      <c r="H11" s="131">
        <v>24985013</v>
      </c>
      <c r="I11" s="139">
        <v>0.56466031871330602</v>
      </c>
      <c r="J11" s="133" t="str">
        <f>[1]жилье!E14</f>
        <v>114451</v>
      </c>
      <c r="K11" s="45">
        <v>7690.4317134540397</v>
      </c>
      <c r="L11" s="45">
        <v>1558773.6040000001</v>
      </c>
      <c r="M11" s="54">
        <v>6.3</v>
      </c>
      <c r="N11" s="55">
        <f t="shared" si="0"/>
        <v>42</v>
      </c>
      <c r="O11" s="99">
        <f t="shared" si="1"/>
        <v>2.5672371638141806E-2</v>
      </c>
      <c r="P11" s="55">
        <f t="shared" si="2"/>
        <v>42</v>
      </c>
      <c r="Q11" s="134">
        <v>2103.32370121861</v>
      </c>
      <c r="R11" s="135" t="s">
        <v>162</v>
      </c>
      <c r="S11" s="136">
        <v>259.22899999999998</v>
      </c>
      <c r="T11" s="137" t="s">
        <v>79</v>
      </c>
    </row>
    <row r="12" spans="1:20" s="38" customFormat="1" x14ac:dyDescent="0.25">
      <c r="A12" s="38">
        <v>8</v>
      </c>
      <c r="B12" s="39" t="s">
        <v>30</v>
      </c>
      <c r="C12" s="59">
        <v>1.7264155959237899</v>
      </c>
      <c r="D12" s="128" t="s">
        <v>68</v>
      </c>
      <c r="E12" s="98">
        <v>26.54</v>
      </c>
      <c r="F12" s="138">
        <v>550581</v>
      </c>
      <c r="G12" s="130">
        <v>18.518222136521398</v>
      </c>
      <c r="H12" s="131">
        <v>384142</v>
      </c>
      <c r="I12" s="139">
        <v>0.62398765908214404</v>
      </c>
      <c r="J12" s="133" t="str">
        <f>[1]жилье!E15</f>
        <v>12944</v>
      </c>
      <c r="K12" s="45">
        <v>5997.0054473582704</v>
      </c>
      <c r="L12" s="45">
        <v>124401.88099999999</v>
      </c>
      <c r="M12" s="54">
        <v>55.2</v>
      </c>
      <c r="N12" s="55">
        <f t="shared" si="0"/>
        <v>12</v>
      </c>
      <c r="O12" s="99">
        <f t="shared" si="1"/>
        <v>0.62347188264058684</v>
      </c>
      <c r="P12" s="55">
        <f t="shared" si="2"/>
        <v>12</v>
      </c>
      <c r="Q12" s="134">
        <v>21.493829541072099</v>
      </c>
      <c r="R12" s="135" t="s">
        <v>163</v>
      </c>
      <c r="S12" s="136">
        <v>280.47199999999998</v>
      </c>
      <c r="T12" s="137" t="s">
        <v>80</v>
      </c>
    </row>
    <row r="13" spans="1:20" s="38" customFormat="1" x14ac:dyDescent="0.25">
      <c r="A13" s="38">
        <v>9</v>
      </c>
      <c r="B13" s="39" t="s">
        <v>34</v>
      </c>
      <c r="C13" s="59">
        <v>1.7927195824334099</v>
      </c>
      <c r="D13" s="128" t="s">
        <v>121</v>
      </c>
      <c r="E13" s="98">
        <v>14</v>
      </c>
      <c r="F13" s="138">
        <v>731603</v>
      </c>
      <c r="G13" s="130">
        <v>16.431227761411002</v>
      </c>
      <c r="H13" s="131">
        <v>858926</v>
      </c>
      <c r="I13" s="139">
        <v>0.39685120710104399</v>
      </c>
      <c r="J13" s="133" t="str">
        <f>[1]жилье!E16</f>
        <v>20745</v>
      </c>
      <c r="K13" s="45">
        <v>5252.3672762750102</v>
      </c>
      <c r="L13" s="45">
        <v>274562.24699999997</v>
      </c>
      <c r="M13" s="54">
        <v>56.1</v>
      </c>
      <c r="N13" s="55">
        <f t="shared" si="0"/>
        <v>11</v>
      </c>
      <c r="O13" s="99">
        <f t="shared" si="1"/>
        <v>0.63447432762836187</v>
      </c>
      <c r="P13" s="55">
        <f t="shared" si="2"/>
        <v>11</v>
      </c>
      <c r="Q13" s="134">
        <v>22.357424340972599</v>
      </c>
      <c r="R13" s="135" t="s">
        <v>164</v>
      </c>
      <c r="S13" s="136">
        <v>267.14699999999999</v>
      </c>
      <c r="T13" s="137" t="s">
        <v>81</v>
      </c>
    </row>
    <row r="14" spans="1:20" s="38" customFormat="1" x14ac:dyDescent="0.25">
      <c r="A14" s="38">
        <v>10</v>
      </c>
      <c r="B14" s="39" t="s">
        <v>49</v>
      </c>
      <c r="C14" s="59">
        <v>1.8882795798866101</v>
      </c>
      <c r="D14" s="128" t="s">
        <v>63</v>
      </c>
      <c r="E14" s="98">
        <v>42.46</v>
      </c>
      <c r="F14" s="138">
        <v>564107</v>
      </c>
      <c r="G14" s="130">
        <v>21.066230149770501</v>
      </c>
      <c r="H14" s="131">
        <v>279907</v>
      </c>
      <c r="I14" s="139">
        <v>0.20982915631820601</v>
      </c>
      <c r="J14" s="133" t="str">
        <f>[1]жилье!E17</f>
        <v>2788</v>
      </c>
      <c r="K14" s="45">
        <v>5552.8017611198902</v>
      </c>
      <c r="L14" s="45">
        <v>73780.077000000005</v>
      </c>
      <c r="M14" s="54">
        <v>84.5</v>
      </c>
      <c r="N14" s="55">
        <f t="shared" si="0"/>
        <v>2</v>
      </c>
      <c r="O14" s="99">
        <f t="shared" si="1"/>
        <v>0.98166259168704162</v>
      </c>
      <c r="P14" s="55">
        <f t="shared" si="2"/>
        <v>2</v>
      </c>
      <c r="Q14" s="134">
        <v>4.5858357793331797</v>
      </c>
      <c r="R14" s="135" t="s">
        <v>165</v>
      </c>
      <c r="S14" s="136">
        <v>444.68200000000002</v>
      </c>
      <c r="T14" s="137" t="s">
        <v>82</v>
      </c>
    </row>
    <row r="15" spans="1:20" s="38" customFormat="1" x14ac:dyDescent="0.25">
      <c r="A15" s="38">
        <v>11</v>
      </c>
      <c r="B15" s="39" t="s">
        <v>16</v>
      </c>
      <c r="C15" s="59">
        <v>2.21036922576448</v>
      </c>
      <c r="D15" s="128" t="s">
        <v>142</v>
      </c>
      <c r="E15" s="98">
        <v>288.91000000000003</v>
      </c>
      <c r="F15" s="142">
        <v>10292885</v>
      </c>
      <c r="G15" s="130">
        <v>51.4199741761635</v>
      </c>
      <c r="H15" s="131">
        <v>1831888</v>
      </c>
      <c r="I15" s="139">
        <v>0.44363666984786398</v>
      </c>
      <c r="J15" s="133" t="str">
        <f>[1]жилье!E18</f>
        <v>15805</v>
      </c>
      <c r="K15" s="45">
        <v>8430.2927917812794</v>
      </c>
      <c r="L15" s="45">
        <v>300337.61099999998</v>
      </c>
      <c r="M15" s="54">
        <v>18.600000000000001</v>
      </c>
      <c r="N15" s="55">
        <f t="shared" si="0"/>
        <v>38</v>
      </c>
      <c r="O15" s="99">
        <f t="shared" si="1"/>
        <v>0.17603911980440101</v>
      </c>
      <c r="P15" s="55">
        <f t="shared" si="2"/>
        <v>38</v>
      </c>
      <c r="Q15" s="134">
        <v>154.58996238702099</v>
      </c>
      <c r="R15" s="135" t="s">
        <v>166</v>
      </c>
      <c r="S15" s="136">
        <v>377.46899999999999</v>
      </c>
      <c r="T15" s="137" t="s">
        <v>83</v>
      </c>
    </row>
    <row r="16" spans="1:20" s="38" customFormat="1" x14ac:dyDescent="0.25">
      <c r="A16" s="38">
        <v>12</v>
      </c>
      <c r="B16" s="39" t="s">
        <v>38</v>
      </c>
      <c r="C16" s="59">
        <v>1.80287440497986</v>
      </c>
      <c r="D16" s="128" t="s">
        <v>66</v>
      </c>
      <c r="E16" s="98">
        <v>24.3</v>
      </c>
      <c r="F16" s="138">
        <v>820215</v>
      </c>
      <c r="G16" s="130">
        <v>20.824484474994101</v>
      </c>
      <c r="H16" s="131">
        <v>702868</v>
      </c>
      <c r="I16" s="139">
        <v>0.41499762977008797</v>
      </c>
      <c r="J16" s="133" t="str">
        <f>[1]жилье!E19</f>
        <v>14007</v>
      </c>
      <c r="K16" s="45">
        <v>6031.2101208817303</v>
      </c>
      <c r="L16" s="45">
        <v>203565.40400000001</v>
      </c>
      <c r="M16" s="54">
        <v>76.400000000000006</v>
      </c>
      <c r="N16" s="55">
        <f t="shared" si="0"/>
        <v>4</v>
      </c>
      <c r="O16" s="99">
        <f t="shared" si="1"/>
        <v>0.88264058679706603</v>
      </c>
      <c r="P16" s="55">
        <f t="shared" si="2"/>
        <v>4</v>
      </c>
      <c r="Q16" s="134">
        <v>62.536857075136297</v>
      </c>
      <c r="R16" s="135" t="s">
        <v>167</v>
      </c>
      <c r="S16" s="136">
        <v>358.40600000000001</v>
      </c>
      <c r="T16" s="137" t="s">
        <v>84</v>
      </c>
    </row>
    <row r="17" spans="1:20" s="38" customFormat="1" x14ac:dyDescent="0.25">
      <c r="A17" s="38">
        <v>13</v>
      </c>
      <c r="B17" s="39" t="s">
        <v>22</v>
      </c>
      <c r="C17" s="59">
        <v>2.1744249512670599</v>
      </c>
      <c r="D17" s="128" t="s">
        <v>143</v>
      </c>
      <c r="E17" s="98">
        <v>117.39</v>
      </c>
      <c r="F17" s="138">
        <v>12749769</v>
      </c>
      <c r="G17" s="130">
        <v>21.9794029905716</v>
      </c>
      <c r="H17" s="131">
        <v>2387139</v>
      </c>
      <c r="I17" s="139">
        <v>0.33780200353565099</v>
      </c>
      <c r="J17" s="133" t="str">
        <f>[1]жилье!E20</f>
        <v>36688</v>
      </c>
      <c r="K17" s="45">
        <v>6709.3393028137898</v>
      </c>
      <c r="L17" s="45">
        <v>728687.92299999995</v>
      </c>
      <c r="M17" s="54">
        <v>30.7</v>
      </c>
      <c r="N17" s="55">
        <f t="shared" si="0"/>
        <v>25</v>
      </c>
      <c r="O17" s="99">
        <f t="shared" si="1"/>
        <v>0.32396088019559904</v>
      </c>
      <c r="P17" s="55">
        <f t="shared" si="2"/>
        <v>25</v>
      </c>
      <c r="Q17" s="134">
        <v>70.767466484973497</v>
      </c>
      <c r="R17" s="135" t="s">
        <v>168</v>
      </c>
      <c r="S17" s="136">
        <v>214.79400000000001</v>
      </c>
      <c r="T17" s="137" t="s">
        <v>85</v>
      </c>
    </row>
    <row r="18" spans="1:20" s="38" customFormat="1" x14ac:dyDescent="0.25">
      <c r="A18" s="38">
        <v>14</v>
      </c>
      <c r="B18" s="39" t="s">
        <v>26</v>
      </c>
      <c r="C18" s="59">
        <v>1.85176170811001</v>
      </c>
      <c r="D18" s="128" t="s">
        <v>144</v>
      </c>
      <c r="E18" s="98">
        <v>41.41</v>
      </c>
      <c r="F18" s="138">
        <v>1833018</v>
      </c>
      <c r="G18" s="130">
        <v>14.4246278265977</v>
      </c>
      <c r="H18" s="131">
        <v>638535</v>
      </c>
      <c r="I18" s="139">
        <v>0.26091670996453298</v>
      </c>
      <c r="J18" s="133" t="str">
        <f>[1]жилье!E21</f>
        <v>11550</v>
      </c>
      <c r="K18" s="45">
        <v>6568.8051595997003</v>
      </c>
      <c r="L18" s="45">
        <v>290781.29800000001</v>
      </c>
      <c r="M18" s="54">
        <v>23.3</v>
      </c>
      <c r="N18" s="55">
        <f t="shared" si="0"/>
        <v>32</v>
      </c>
      <c r="O18" s="99">
        <f t="shared" si="1"/>
        <v>0.23349633251833743</v>
      </c>
      <c r="P18" s="55">
        <f t="shared" si="2"/>
        <v>32</v>
      </c>
      <c r="Q18" s="134">
        <v>54.235502744708199</v>
      </c>
      <c r="R18" s="135" t="s">
        <v>169</v>
      </c>
      <c r="S18" s="136">
        <v>461.53199999999998</v>
      </c>
      <c r="T18" s="137" t="s">
        <v>86</v>
      </c>
    </row>
    <row r="19" spans="1:20" s="38" customFormat="1" x14ac:dyDescent="0.25">
      <c r="A19" s="38">
        <v>15</v>
      </c>
      <c r="B19" s="39" t="s">
        <v>18</v>
      </c>
      <c r="C19" s="59">
        <v>1.96026070763501</v>
      </c>
      <c r="D19" s="128" t="s">
        <v>124</v>
      </c>
      <c r="E19" s="98">
        <v>34.880000000000003</v>
      </c>
      <c r="F19" s="138">
        <v>575571</v>
      </c>
      <c r="G19" s="130">
        <v>97.065079076531504</v>
      </c>
      <c r="H19" s="131">
        <v>1601865</v>
      </c>
      <c r="I19" s="139">
        <v>2.1131915409319499</v>
      </c>
      <c r="J19" s="133" t="str">
        <f>[1]жилье!E22</f>
        <v>34874</v>
      </c>
      <c r="K19" s="45">
        <v>10579.3584802763</v>
      </c>
      <c r="L19" s="45">
        <v>174591.15299999999</v>
      </c>
      <c r="M19" s="54">
        <v>68.599999999999994</v>
      </c>
      <c r="N19" s="55">
        <f t="shared" si="0"/>
        <v>6</v>
      </c>
      <c r="O19" s="99">
        <f t="shared" si="1"/>
        <v>0.78728606356968212</v>
      </c>
      <c r="P19" s="55">
        <f t="shared" si="2"/>
        <v>6</v>
      </c>
      <c r="Q19" s="134">
        <v>151.34575531721501</v>
      </c>
      <c r="R19" s="135" t="s">
        <v>170</v>
      </c>
      <c r="S19" s="136">
        <v>577.75400000000002</v>
      </c>
      <c r="T19" s="137" t="s">
        <v>87</v>
      </c>
    </row>
    <row r="20" spans="1:20" s="38" customFormat="1" x14ac:dyDescent="0.25">
      <c r="A20" s="38">
        <v>16</v>
      </c>
      <c r="B20" s="39" t="s">
        <v>20</v>
      </c>
      <c r="C20" s="59">
        <v>2.1662968975468999</v>
      </c>
      <c r="D20" s="128" t="s">
        <v>120</v>
      </c>
      <c r="E20" s="98">
        <v>35.47</v>
      </c>
      <c r="F20" s="138">
        <v>1639857</v>
      </c>
      <c r="G20" s="130">
        <v>39.881756245268697</v>
      </c>
      <c r="H20" s="131">
        <v>1843933</v>
      </c>
      <c r="I20" s="139">
        <v>1.05208175624527</v>
      </c>
      <c r="J20" s="133" t="str">
        <f>[1]жилье!E23</f>
        <v>48643</v>
      </c>
      <c r="K20" s="45">
        <v>6104.3787174218696</v>
      </c>
      <c r="L20" s="45">
        <v>282235.95</v>
      </c>
      <c r="M20" s="54">
        <v>22.7</v>
      </c>
      <c r="N20" s="55">
        <f t="shared" si="0"/>
        <v>33</v>
      </c>
      <c r="O20" s="99">
        <f t="shared" si="1"/>
        <v>0.22616136919315405</v>
      </c>
      <c r="P20" s="55">
        <f t="shared" si="2"/>
        <v>33</v>
      </c>
      <c r="Q20" s="134">
        <v>123.501200389315</v>
      </c>
      <c r="R20" s="135" t="s">
        <v>171</v>
      </c>
      <c r="S20" s="136">
        <v>274.52600000000001</v>
      </c>
      <c r="T20" s="137" t="s">
        <v>88</v>
      </c>
    </row>
    <row r="21" spans="1:20" s="38" customFormat="1" x14ac:dyDescent="0.25">
      <c r="A21" s="38">
        <v>17</v>
      </c>
      <c r="B21" s="39" t="s">
        <v>48</v>
      </c>
      <c r="C21" s="59">
        <v>1.98195641155601</v>
      </c>
      <c r="D21" s="128" t="s">
        <v>122</v>
      </c>
      <c r="E21" s="98">
        <v>23.19</v>
      </c>
      <c r="F21" s="138">
        <v>549522</v>
      </c>
      <c r="G21" s="130">
        <v>15.5267578289862</v>
      </c>
      <c r="H21" s="131">
        <v>367891</v>
      </c>
      <c r="I21" s="139">
        <v>0.224233983286908</v>
      </c>
      <c r="J21" s="133" t="str">
        <f>[1]жилье!E24</f>
        <v>5313</v>
      </c>
      <c r="K21" s="45">
        <v>5273.2174390140999</v>
      </c>
      <c r="L21" s="45">
        <v>124943.614</v>
      </c>
      <c r="M21" s="54">
        <v>29.7</v>
      </c>
      <c r="N21" s="55">
        <f t="shared" si="0"/>
        <v>27</v>
      </c>
      <c r="O21" s="99">
        <f t="shared" si="1"/>
        <v>0.31173594132029342</v>
      </c>
      <c r="P21" s="55">
        <f t="shared" si="2"/>
        <v>27</v>
      </c>
      <c r="Q21" s="134">
        <v>63.861737148645197</v>
      </c>
      <c r="R21" s="135" t="s">
        <v>172</v>
      </c>
      <c r="S21" s="136">
        <v>217.72300000000001</v>
      </c>
      <c r="T21" s="137" t="s">
        <v>89</v>
      </c>
    </row>
    <row r="22" spans="1:20" s="38" customFormat="1" x14ac:dyDescent="0.25">
      <c r="A22" s="38">
        <v>18</v>
      </c>
      <c r="B22" s="39" t="s">
        <v>12</v>
      </c>
      <c r="C22" s="59">
        <v>2.4232505460723202</v>
      </c>
      <c r="D22" s="128" t="s">
        <v>145</v>
      </c>
      <c r="E22" s="98">
        <v>136.66999999999999</v>
      </c>
      <c r="F22" s="138">
        <v>11579827</v>
      </c>
      <c r="G22" s="130">
        <v>162.50814970434499</v>
      </c>
      <c r="H22" s="131">
        <v>13768828</v>
      </c>
      <c r="I22" s="139">
        <v>0.45019887403071002</v>
      </c>
      <c r="J22" s="133" t="str">
        <f>[1]жилье!E25</f>
        <v>38144</v>
      </c>
      <c r="K22" s="45">
        <v>7546.1279167207604</v>
      </c>
      <c r="L22" s="45">
        <v>639360.78</v>
      </c>
      <c r="M22" s="54">
        <v>20</v>
      </c>
      <c r="N22" s="55">
        <f t="shared" si="0"/>
        <v>35</v>
      </c>
      <c r="O22" s="99">
        <f t="shared" si="1"/>
        <v>0.19315403422982885</v>
      </c>
      <c r="P22" s="55">
        <f t="shared" si="2"/>
        <v>35</v>
      </c>
      <c r="Q22" s="134">
        <v>564.37714069895105</v>
      </c>
      <c r="R22" s="135" t="s">
        <v>173</v>
      </c>
      <c r="S22" s="136">
        <v>486.15</v>
      </c>
      <c r="T22" s="137" t="s">
        <v>90</v>
      </c>
    </row>
    <row r="23" spans="1:20" s="38" customFormat="1" x14ac:dyDescent="0.25">
      <c r="A23" s="38">
        <v>19</v>
      </c>
      <c r="B23" s="39" t="s">
        <v>25</v>
      </c>
      <c r="C23" s="59">
        <v>2.1521965748324599</v>
      </c>
      <c r="D23" s="128" t="s">
        <v>121</v>
      </c>
      <c r="E23" s="98">
        <v>211.29</v>
      </c>
      <c r="F23" s="138">
        <v>11962151</v>
      </c>
      <c r="G23" s="130">
        <v>20.295898540996902</v>
      </c>
      <c r="H23" s="131">
        <v>1149032</v>
      </c>
      <c r="I23" s="139">
        <v>0.25476030663793398</v>
      </c>
      <c r="J23" s="133" t="str">
        <f>[1]жилье!E26</f>
        <v>14423</v>
      </c>
      <c r="K23" s="45">
        <v>7307.0453951319496</v>
      </c>
      <c r="L23" s="45">
        <v>413681.06800000003</v>
      </c>
      <c r="M23" s="54">
        <v>14.5</v>
      </c>
      <c r="N23" s="55">
        <f t="shared" si="0"/>
        <v>40</v>
      </c>
      <c r="O23" s="99">
        <f t="shared" si="1"/>
        <v>0.12591687041564795</v>
      </c>
      <c r="P23" s="55">
        <f t="shared" si="2"/>
        <v>40</v>
      </c>
      <c r="Q23" s="134">
        <v>349.76474017027601</v>
      </c>
      <c r="R23" s="135" t="s">
        <v>174</v>
      </c>
      <c r="S23" s="136">
        <v>214.922</v>
      </c>
      <c r="T23" s="137" t="s">
        <v>91</v>
      </c>
    </row>
    <row r="24" spans="1:20" s="38" customFormat="1" x14ac:dyDescent="0.25">
      <c r="A24" s="38">
        <v>20</v>
      </c>
      <c r="B24" s="39" t="s">
        <v>35</v>
      </c>
      <c r="C24" s="59">
        <v>1.8550901912208699</v>
      </c>
      <c r="D24" s="128" t="s">
        <v>146</v>
      </c>
      <c r="E24" s="60">
        <v>47.67</v>
      </c>
      <c r="F24" s="138">
        <v>7796484</v>
      </c>
      <c r="G24" s="130">
        <v>32.098691611641001</v>
      </c>
      <c r="H24" s="131">
        <v>5250062</v>
      </c>
      <c r="I24" s="139">
        <v>0.56982147224260205</v>
      </c>
      <c r="J24" s="133" t="str">
        <f>[1]жилье!E27</f>
        <v>93200</v>
      </c>
      <c r="K24" s="45">
        <v>7207.6600880410897</v>
      </c>
      <c r="L24" s="45">
        <v>1178884.8840000001</v>
      </c>
      <c r="M24" s="54">
        <v>29.8</v>
      </c>
      <c r="N24" s="55">
        <f t="shared" si="0"/>
        <v>26</v>
      </c>
      <c r="O24" s="99">
        <f t="shared" si="1"/>
        <v>0.31295843520782402</v>
      </c>
      <c r="P24" s="55">
        <f t="shared" si="2"/>
        <v>26</v>
      </c>
      <c r="Q24" s="134">
        <v>141.04035216434301</v>
      </c>
      <c r="R24" s="135" t="s">
        <v>175</v>
      </c>
      <c r="S24" s="136">
        <v>1241.17</v>
      </c>
      <c r="T24" s="137" t="s">
        <v>92</v>
      </c>
    </row>
    <row r="25" spans="1:20" s="61" customFormat="1" x14ac:dyDescent="0.25">
      <c r="A25" s="61">
        <v>21</v>
      </c>
      <c r="B25" s="62" t="s">
        <v>43</v>
      </c>
      <c r="C25" s="63">
        <v>1.9404390583093301</v>
      </c>
      <c r="D25" s="128" t="s">
        <v>68</v>
      </c>
      <c r="E25" s="64">
        <v>23.09</v>
      </c>
      <c r="F25" s="142">
        <v>330143</v>
      </c>
      <c r="G25" s="130">
        <v>21.947975666037301</v>
      </c>
      <c r="H25" s="131">
        <v>313878</v>
      </c>
      <c r="I25" s="143">
        <v>0.22599818194531901</v>
      </c>
      <c r="J25" s="133" t="str">
        <f>[1]жилье!E28</f>
        <v>3232</v>
      </c>
      <c r="K25" s="45">
        <v>5902.1664219285403</v>
      </c>
      <c r="L25" s="65">
        <v>84406.881999999998</v>
      </c>
      <c r="M25" s="56">
        <v>33</v>
      </c>
      <c r="N25" s="57">
        <f t="shared" si="0"/>
        <v>24</v>
      </c>
      <c r="O25" s="106">
        <f t="shared" si="1"/>
        <v>0.35207823960880197</v>
      </c>
      <c r="P25" s="57">
        <f t="shared" si="2"/>
        <v>24</v>
      </c>
      <c r="Q25" s="134">
        <v>18.719530102789999</v>
      </c>
      <c r="R25" s="135" t="s">
        <v>176</v>
      </c>
      <c r="S25" s="136">
        <v>300.63900000000001</v>
      </c>
      <c r="T25" s="137" t="s">
        <v>93</v>
      </c>
    </row>
    <row r="26" spans="1:20" s="38" customFormat="1" x14ac:dyDescent="0.25">
      <c r="A26" s="38">
        <v>22</v>
      </c>
      <c r="B26" s="39" t="s">
        <v>39</v>
      </c>
      <c r="C26" s="59">
        <v>1.81032374100719</v>
      </c>
      <c r="D26" s="128" t="s">
        <v>123</v>
      </c>
      <c r="E26" s="60">
        <v>34.56</v>
      </c>
      <c r="F26" s="138">
        <v>552160</v>
      </c>
      <c r="G26" s="130">
        <v>16.073802816901399</v>
      </c>
      <c r="H26" s="131">
        <v>256779</v>
      </c>
      <c r="I26" s="139">
        <v>0.45508607198748002</v>
      </c>
      <c r="J26" s="133" t="str">
        <f>[1]жилье!E29</f>
        <v>7270</v>
      </c>
      <c r="K26" s="45">
        <v>6742.5884820031306</v>
      </c>
      <c r="L26" s="45">
        <v>107712.851</v>
      </c>
      <c r="M26" s="54">
        <v>48.5</v>
      </c>
      <c r="N26" s="55">
        <f t="shared" si="0"/>
        <v>17</v>
      </c>
      <c r="O26" s="99">
        <f t="shared" si="1"/>
        <v>0.54156479217603914</v>
      </c>
      <c r="P26" s="55">
        <f t="shared" si="2"/>
        <v>17</v>
      </c>
      <c r="Q26" s="134">
        <v>49.737652582159598</v>
      </c>
      <c r="R26" s="135" t="s">
        <v>177</v>
      </c>
      <c r="S26" s="136">
        <v>204.58199999999999</v>
      </c>
      <c r="T26" s="137" t="s">
        <v>94</v>
      </c>
    </row>
    <row r="27" spans="1:20" s="38" customFormat="1" x14ac:dyDescent="0.25">
      <c r="A27" s="38">
        <v>23</v>
      </c>
      <c r="B27" s="39" t="s">
        <v>36</v>
      </c>
      <c r="C27" s="59">
        <v>1.70968268982716</v>
      </c>
      <c r="D27" s="128" t="s">
        <v>147</v>
      </c>
      <c r="E27" s="60">
        <v>21.41</v>
      </c>
      <c r="F27" s="138">
        <v>1099627</v>
      </c>
      <c r="G27" s="130">
        <v>18.812615630294701</v>
      </c>
      <c r="H27" s="131">
        <v>966009</v>
      </c>
      <c r="I27" s="139">
        <v>0.49521899160645799</v>
      </c>
      <c r="J27" s="133" t="str">
        <f>[1]жилье!E30</f>
        <v>25429</v>
      </c>
      <c r="K27" s="45">
        <v>5437.0284913046007</v>
      </c>
      <c r="L27" s="45">
        <v>279185.97600000002</v>
      </c>
      <c r="M27" s="54">
        <v>38.5</v>
      </c>
      <c r="N27" s="55">
        <f t="shared" si="0"/>
        <v>20</v>
      </c>
      <c r="O27" s="99">
        <f t="shared" si="1"/>
        <v>0.41931540342298285</v>
      </c>
      <c r="P27" s="55">
        <f t="shared" si="2"/>
        <v>20</v>
      </c>
      <c r="Q27" s="134">
        <v>36.117392743773003</v>
      </c>
      <c r="R27" s="135" t="s">
        <v>178</v>
      </c>
      <c r="S27" s="136">
        <v>382.65600000000001</v>
      </c>
      <c r="T27" s="137" t="s">
        <v>95</v>
      </c>
    </row>
    <row r="28" spans="1:20" s="38" customFormat="1" ht="17.25" customHeight="1" x14ac:dyDescent="0.25">
      <c r="A28" s="38">
        <v>24</v>
      </c>
      <c r="B28" s="39" t="s">
        <v>11</v>
      </c>
      <c r="C28" s="59">
        <v>2.7621906933535998</v>
      </c>
      <c r="D28" s="128" t="s">
        <v>148</v>
      </c>
      <c r="E28" s="60">
        <v>132.19</v>
      </c>
      <c r="F28" s="138">
        <v>5151866</v>
      </c>
      <c r="G28" s="130">
        <v>68.117289335933506</v>
      </c>
      <c r="H28" s="131">
        <v>2654667</v>
      </c>
      <c r="I28" s="139">
        <v>2.0403109925074401</v>
      </c>
      <c r="J28" s="133" t="str">
        <f>[1]жилье!E31</f>
        <v>79515</v>
      </c>
      <c r="K28" s="45">
        <v>8445.0503694960498</v>
      </c>
      <c r="L28" s="45">
        <v>329120.50300000003</v>
      </c>
      <c r="M28" s="54">
        <v>13.5</v>
      </c>
      <c r="N28" s="55">
        <f t="shared" si="0"/>
        <v>41</v>
      </c>
      <c r="O28" s="99">
        <f t="shared" si="1"/>
        <v>0.11369193154034231</v>
      </c>
      <c r="P28" s="55">
        <f t="shared" si="2"/>
        <v>41</v>
      </c>
      <c r="Q28" s="134">
        <v>397.79541722262098</v>
      </c>
      <c r="R28" s="135" t="s">
        <v>179</v>
      </c>
      <c r="S28" s="136">
        <v>936.48</v>
      </c>
      <c r="T28" s="137" t="s">
        <v>96</v>
      </c>
    </row>
    <row r="29" spans="1:20" s="38" customFormat="1" ht="17.25" customHeight="1" x14ac:dyDescent="0.25">
      <c r="A29" s="38">
        <v>25</v>
      </c>
      <c r="B29" s="39" t="s">
        <v>15</v>
      </c>
      <c r="C29" s="59">
        <v>2.3982652896562899</v>
      </c>
      <c r="D29" s="128" t="s">
        <v>119</v>
      </c>
      <c r="E29" s="60">
        <v>262.8</v>
      </c>
      <c r="F29" s="138">
        <v>22415740</v>
      </c>
      <c r="G29" s="130">
        <v>36.801048102512397</v>
      </c>
      <c r="H29" s="131">
        <v>3139019</v>
      </c>
      <c r="I29" s="139">
        <v>0.16870464377410699</v>
      </c>
      <c r="J29" s="133" t="str">
        <f>[1]жилье!E32</f>
        <v>14390</v>
      </c>
      <c r="K29" s="45">
        <v>7612.4176817473099</v>
      </c>
      <c r="L29" s="45">
        <v>649316.39099999995</v>
      </c>
      <c r="M29" s="54">
        <v>19.100000000000001</v>
      </c>
      <c r="N29" s="55">
        <f t="shared" si="0"/>
        <v>37</v>
      </c>
      <c r="O29" s="99">
        <f t="shared" si="1"/>
        <v>0.18215158924205382</v>
      </c>
      <c r="P29" s="55">
        <f t="shared" si="2"/>
        <v>37</v>
      </c>
      <c r="Q29" s="134">
        <v>171.10503300233299</v>
      </c>
      <c r="R29" s="135" t="s">
        <v>180</v>
      </c>
      <c r="S29" s="136">
        <v>441.57</v>
      </c>
      <c r="T29" s="137" t="s">
        <v>97</v>
      </c>
    </row>
    <row r="30" spans="1:20" s="38" customFormat="1" ht="17.25" customHeight="1" x14ac:dyDescent="0.25">
      <c r="A30" s="38">
        <v>26</v>
      </c>
      <c r="B30" s="39" t="s">
        <v>44</v>
      </c>
      <c r="C30" s="59">
        <v>1.7957422425952001</v>
      </c>
      <c r="D30" s="128" t="s">
        <v>64</v>
      </c>
      <c r="E30" s="60">
        <v>24.56</v>
      </c>
      <c r="F30" s="138">
        <v>1075781</v>
      </c>
      <c r="G30" s="130">
        <v>19.032966531208601</v>
      </c>
      <c r="H30" s="131">
        <v>833682</v>
      </c>
      <c r="I30" s="139">
        <v>0.294689740194512</v>
      </c>
      <c r="J30" s="133" t="str">
        <f>[1]жилье!E33</f>
        <v>12908</v>
      </c>
      <c r="K30" s="45">
        <v>5858.3745491073505</v>
      </c>
      <c r="L30" s="45">
        <v>256608.522</v>
      </c>
      <c r="M30" s="54">
        <v>26.7</v>
      </c>
      <c r="N30" s="55">
        <f t="shared" si="0"/>
        <v>29</v>
      </c>
      <c r="O30" s="99">
        <f t="shared" si="1"/>
        <v>0.27506112469437655</v>
      </c>
      <c r="P30" s="55">
        <f t="shared" si="2"/>
        <v>29</v>
      </c>
      <c r="Q30" s="134">
        <v>103.286493767408</v>
      </c>
      <c r="R30" s="135" t="s">
        <v>181</v>
      </c>
      <c r="S30" s="136">
        <v>487.45699999999999</v>
      </c>
      <c r="T30" s="137" t="s">
        <v>98</v>
      </c>
    </row>
    <row r="31" spans="1:20" s="38" customFormat="1" ht="17.25" customHeight="1" x14ac:dyDescent="0.25">
      <c r="A31" s="38">
        <v>27</v>
      </c>
      <c r="B31" s="39" t="s">
        <v>37</v>
      </c>
      <c r="C31" s="59">
        <v>2.0048278031137001</v>
      </c>
      <c r="D31" s="128" t="s">
        <v>67</v>
      </c>
      <c r="E31" s="60">
        <v>84.26</v>
      </c>
      <c r="F31" s="138">
        <v>2554925</v>
      </c>
      <c r="G31" s="130">
        <v>230.48385607334899</v>
      </c>
      <c r="H31" s="131">
        <v>6988501</v>
      </c>
      <c r="I31" s="139">
        <v>0.21453777909699501</v>
      </c>
      <c r="J31" s="133" t="str">
        <f>[1]жилье!E34</f>
        <v>6505</v>
      </c>
      <c r="K31" s="45">
        <v>8109.3242637116209</v>
      </c>
      <c r="L31" s="45">
        <v>245882.821</v>
      </c>
      <c r="M31" s="54">
        <v>25</v>
      </c>
      <c r="N31" s="55">
        <f t="shared" si="0"/>
        <v>30</v>
      </c>
      <c r="O31" s="99">
        <f t="shared" si="1"/>
        <v>0.25427872860635697</v>
      </c>
      <c r="P31" s="55">
        <f t="shared" si="2"/>
        <v>30</v>
      </c>
      <c r="Q31" s="134">
        <v>208.84944427954201</v>
      </c>
      <c r="R31" s="135" t="s">
        <v>182</v>
      </c>
      <c r="S31" s="136">
        <v>480.661</v>
      </c>
      <c r="T31" s="137" t="s">
        <v>99</v>
      </c>
    </row>
    <row r="32" spans="1:20" s="38" customFormat="1" ht="17.25" customHeight="1" x14ac:dyDescent="0.25">
      <c r="A32" s="38">
        <v>28</v>
      </c>
      <c r="B32" s="39" t="s">
        <v>42</v>
      </c>
      <c r="C32" s="59">
        <v>1.7556266758930901</v>
      </c>
      <c r="D32" s="128" t="s">
        <v>149</v>
      </c>
      <c r="E32" s="60">
        <v>19.02</v>
      </c>
      <c r="F32" s="138">
        <v>550592</v>
      </c>
      <c r="G32" s="130">
        <v>15.847001519966801</v>
      </c>
      <c r="H32" s="131">
        <v>458739</v>
      </c>
      <c r="I32" s="139">
        <v>0.44355395882271698</v>
      </c>
      <c r="J32" s="133" t="str">
        <f>[1]жилье!E35</f>
        <v>12840</v>
      </c>
      <c r="K32" s="45">
        <v>6411.8213693519401</v>
      </c>
      <c r="L32" s="45">
        <v>185609.405</v>
      </c>
      <c r="M32" s="54">
        <v>51</v>
      </c>
      <c r="N32" s="55">
        <f t="shared" si="0"/>
        <v>14</v>
      </c>
      <c r="O32" s="99">
        <f t="shared" si="1"/>
        <v>0.57212713936430315</v>
      </c>
      <c r="P32" s="55">
        <f t="shared" si="2"/>
        <v>14</v>
      </c>
      <c r="Q32" s="134">
        <v>88.858366726544105</v>
      </c>
      <c r="R32" s="135" t="s">
        <v>183</v>
      </c>
      <c r="S32" s="136">
        <v>208.739</v>
      </c>
      <c r="T32" s="137" t="s">
        <v>100</v>
      </c>
    </row>
    <row r="33" spans="1:20" s="38" customFormat="1" ht="17.25" customHeight="1" x14ac:dyDescent="0.25">
      <c r="A33" s="38">
        <v>29</v>
      </c>
      <c r="B33" s="39" t="s">
        <v>40</v>
      </c>
      <c r="C33" s="59">
        <v>1.9159438170257199</v>
      </c>
      <c r="D33" s="128" t="s">
        <v>65</v>
      </c>
      <c r="E33" s="60">
        <v>18.64</v>
      </c>
      <c r="F33" s="138">
        <v>386051</v>
      </c>
      <c r="G33" s="130">
        <v>24.2348426337131</v>
      </c>
      <c r="H33" s="131">
        <v>502049</v>
      </c>
      <c r="I33" s="139">
        <v>0.38409924695887199</v>
      </c>
      <c r="J33" s="133" t="str">
        <f>[1]жилье!E36</f>
        <v>7957</v>
      </c>
      <c r="K33" s="45">
        <v>6157.9202066035905</v>
      </c>
      <c r="L33" s="45">
        <v>127567.47500000001</v>
      </c>
      <c r="M33" s="54">
        <v>57.8</v>
      </c>
      <c r="N33" s="55">
        <f t="shared" si="0"/>
        <v>10</v>
      </c>
      <c r="O33" s="99">
        <f t="shared" si="1"/>
        <v>0.65525672371638133</v>
      </c>
      <c r="P33" s="55">
        <f t="shared" si="2"/>
        <v>10</v>
      </c>
      <c r="Q33" s="134">
        <v>29.178074917937799</v>
      </c>
      <c r="R33" s="135" t="s">
        <v>184</v>
      </c>
      <c r="S33" s="136">
        <v>172.27500000000001</v>
      </c>
      <c r="T33" s="137" t="s">
        <v>101</v>
      </c>
    </row>
    <row r="34" spans="1:20" s="38" customFormat="1" ht="17.25" customHeight="1" x14ac:dyDescent="0.25">
      <c r="A34" s="38">
        <v>30</v>
      </c>
      <c r="B34" s="39" t="s">
        <v>10</v>
      </c>
      <c r="C34" s="59">
        <v>2.47068472535741</v>
      </c>
      <c r="D34" s="128" t="s">
        <v>118</v>
      </c>
      <c r="E34" s="60">
        <v>223.64</v>
      </c>
      <c r="F34" s="138">
        <v>61161404</v>
      </c>
      <c r="G34" s="130">
        <v>135.508550930784</v>
      </c>
      <c r="H34" s="131">
        <v>37058743</v>
      </c>
      <c r="I34" s="139">
        <v>0.39909462883804597</v>
      </c>
      <c r="J34" s="133" t="str">
        <f>[1]жилье!E37</f>
        <v>109144</v>
      </c>
      <c r="K34" s="45">
        <v>7729.1511743132005</v>
      </c>
      <c r="L34" s="45">
        <v>2113760.534</v>
      </c>
      <c r="M34" s="54">
        <v>5.6</v>
      </c>
      <c r="N34" s="55">
        <f t="shared" si="0"/>
        <v>44</v>
      </c>
      <c r="O34" s="99">
        <f t="shared" si="1"/>
        <v>1.7114914425427868E-2</v>
      </c>
      <c r="P34" s="55">
        <f t="shared" si="2"/>
        <v>44</v>
      </c>
      <c r="Q34" s="134">
        <v>1136.1843322522</v>
      </c>
      <c r="R34" s="135" t="s">
        <v>185</v>
      </c>
      <c r="S34" s="136">
        <v>464.10500000000002</v>
      </c>
      <c r="T34" s="137" t="s">
        <v>102</v>
      </c>
    </row>
    <row r="35" spans="1:20" s="38" customFormat="1" ht="17.25" customHeight="1" x14ac:dyDescent="0.25">
      <c r="A35" s="38">
        <v>31</v>
      </c>
      <c r="B35" s="39" t="s">
        <v>14</v>
      </c>
      <c r="C35" s="59">
        <v>2.4688443616029798</v>
      </c>
      <c r="D35" s="128" t="s">
        <v>150</v>
      </c>
      <c r="E35" s="60">
        <v>382.74</v>
      </c>
      <c r="F35" s="138">
        <v>5204827</v>
      </c>
      <c r="G35" s="130">
        <v>75.035958526362194</v>
      </c>
      <c r="H35" s="131">
        <v>1020414</v>
      </c>
      <c r="I35" s="139">
        <v>0.266269578645489</v>
      </c>
      <c r="J35" s="133" t="str">
        <f>[1]жилье!E38</f>
        <v>3621</v>
      </c>
      <c r="K35" s="45">
        <v>8439.3645856312996</v>
      </c>
      <c r="L35" s="45">
        <v>114766.91899999999</v>
      </c>
      <c r="M35" s="54">
        <v>4.2</v>
      </c>
      <c r="N35" s="55">
        <f t="shared" si="0"/>
        <v>45</v>
      </c>
      <c r="O35" s="99">
        <f t="shared" si="1"/>
        <v>0</v>
      </c>
      <c r="P35" s="55">
        <f t="shared" si="2"/>
        <v>45</v>
      </c>
      <c r="Q35" s="134">
        <v>736.62703139936798</v>
      </c>
      <c r="R35" s="135" t="s">
        <v>186</v>
      </c>
      <c r="S35" s="136">
        <v>324.48500000000001</v>
      </c>
      <c r="T35" s="137" t="s">
        <v>103</v>
      </c>
    </row>
    <row r="36" spans="1:20" s="38" customFormat="1" ht="17.25" customHeight="1" x14ac:dyDescent="0.25">
      <c r="A36" s="38">
        <v>32</v>
      </c>
      <c r="B36" s="39" t="s">
        <v>17</v>
      </c>
      <c r="C36" s="59">
        <v>2.2327396804260999</v>
      </c>
      <c r="D36" s="128" t="s">
        <v>123</v>
      </c>
      <c r="E36" s="60">
        <v>272</v>
      </c>
      <c r="F36" s="138">
        <v>15971093</v>
      </c>
      <c r="G36" s="130">
        <v>97.250740829047302</v>
      </c>
      <c r="H36" s="131">
        <v>5710369</v>
      </c>
      <c r="I36" s="139">
        <v>0.30491501754146899</v>
      </c>
      <c r="J36" s="133" t="str">
        <f>[1]жилье!E39</f>
        <v>17904</v>
      </c>
      <c r="K36" s="45">
        <v>6754.6719064000808</v>
      </c>
      <c r="L36" s="45">
        <v>396620.82500000001</v>
      </c>
      <c r="M36" s="54">
        <v>19.7</v>
      </c>
      <c r="N36" s="55">
        <f t="shared" si="0"/>
        <v>36</v>
      </c>
      <c r="O36" s="99">
        <f t="shared" si="1"/>
        <v>0.18948655256723718</v>
      </c>
      <c r="P36" s="55">
        <f t="shared" si="2"/>
        <v>36</v>
      </c>
      <c r="Q36" s="134">
        <v>231.05492353281801</v>
      </c>
      <c r="R36" s="135" t="s">
        <v>187</v>
      </c>
      <c r="S36" s="136">
        <v>242.04</v>
      </c>
      <c r="T36" s="137" t="s">
        <v>104</v>
      </c>
    </row>
    <row r="37" spans="1:20" s="38" customFormat="1" ht="17.25" customHeight="1" x14ac:dyDescent="0.25">
      <c r="A37" s="38">
        <v>33</v>
      </c>
      <c r="B37" s="39" t="s">
        <v>29</v>
      </c>
      <c r="C37" s="59">
        <v>2.0972123811299599</v>
      </c>
      <c r="D37" s="128" t="s">
        <v>117</v>
      </c>
      <c r="E37" s="60">
        <v>25.02</v>
      </c>
      <c r="F37" s="138">
        <v>775780</v>
      </c>
      <c r="G37" s="130">
        <v>58.027121158373397</v>
      </c>
      <c r="H37" s="131">
        <v>1799363</v>
      </c>
      <c r="I37" s="139">
        <v>2.3950465993743801</v>
      </c>
      <c r="J37" s="133" t="str">
        <f>[1]жилье!E40</f>
        <v>74268</v>
      </c>
      <c r="K37" s="45">
        <v>5550.1607920281203</v>
      </c>
      <c r="L37" s="45">
        <v>172104.93599999999</v>
      </c>
      <c r="M37" s="54">
        <v>61.2</v>
      </c>
      <c r="N37" s="55">
        <f t="shared" si="0"/>
        <v>8</v>
      </c>
      <c r="O37" s="99">
        <f t="shared" si="1"/>
        <v>0.69682151589242058</v>
      </c>
      <c r="P37" s="55">
        <f t="shared" si="2"/>
        <v>8</v>
      </c>
      <c r="Q37" s="134">
        <v>67.262504434196501</v>
      </c>
      <c r="R37" s="135" t="s">
        <v>188</v>
      </c>
      <c r="S37" s="136">
        <v>658.36900000000003</v>
      </c>
      <c r="T37" s="137" t="s">
        <v>105</v>
      </c>
    </row>
    <row r="38" spans="1:20" s="38" customFormat="1" ht="17.25" customHeight="1" x14ac:dyDescent="0.25">
      <c r="A38" s="38">
        <v>34</v>
      </c>
      <c r="B38" s="39" t="s">
        <v>50</v>
      </c>
      <c r="C38" s="59">
        <v>1.75740168298128</v>
      </c>
      <c r="D38" s="128" t="s">
        <v>135</v>
      </c>
      <c r="E38" s="60">
        <v>9.6199999999999992</v>
      </c>
      <c r="F38" s="138">
        <v>253652</v>
      </c>
      <c r="G38" s="130">
        <v>14.2251128218742</v>
      </c>
      <c r="H38" s="131">
        <v>375102</v>
      </c>
      <c r="I38" s="139">
        <v>0.38040881337934701</v>
      </c>
      <c r="J38" s="133" t="str">
        <f>[1]жилье!E41</f>
        <v>10031</v>
      </c>
      <c r="K38" s="45">
        <v>4625.3927338920703</v>
      </c>
      <c r="L38" s="45">
        <v>121966.981</v>
      </c>
      <c r="M38" s="54">
        <v>66.3</v>
      </c>
      <c r="N38" s="55">
        <f t="shared" si="0"/>
        <v>7</v>
      </c>
      <c r="O38" s="99">
        <f t="shared" si="1"/>
        <v>0.75916870415647919</v>
      </c>
      <c r="P38" s="55">
        <f t="shared" si="2"/>
        <v>7</v>
      </c>
      <c r="Q38" s="134">
        <v>8.4970230194546605</v>
      </c>
      <c r="R38" s="135" t="s">
        <v>189</v>
      </c>
      <c r="S38" s="136">
        <v>245.99199999999999</v>
      </c>
      <c r="T38" s="137" t="s">
        <v>106</v>
      </c>
    </row>
    <row r="39" spans="1:20" s="38" customFormat="1" ht="17.25" customHeight="1" x14ac:dyDescent="0.25">
      <c r="A39" s="38">
        <v>35</v>
      </c>
      <c r="B39" s="39" t="s">
        <v>27</v>
      </c>
      <c r="C39" s="59">
        <v>1.8117797132048901</v>
      </c>
      <c r="D39" s="128" t="s">
        <v>151</v>
      </c>
      <c r="E39" s="60">
        <v>54.02</v>
      </c>
      <c r="F39" s="138">
        <v>1680798</v>
      </c>
      <c r="G39" s="130">
        <v>36.090535111682499</v>
      </c>
      <c r="H39" s="131">
        <v>1122957</v>
      </c>
      <c r="I39" s="139">
        <v>0.46845572874819202</v>
      </c>
      <c r="J39" s="133" t="str">
        <f>[1]жилье!E42</f>
        <v>14576</v>
      </c>
      <c r="K39" s="45">
        <v>10449.0519042263</v>
      </c>
      <c r="L39" s="45">
        <v>325122.25</v>
      </c>
      <c r="M39" s="54">
        <v>73.7</v>
      </c>
      <c r="N39" s="55">
        <f t="shared" si="0"/>
        <v>5</v>
      </c>
      <c r="O39" s="99">
        <f t="shared" si="1"/>
        <v>0.84963325183374083</v>
      </c>
      <c r="P39" s="55">
        <f t="shared" si="2"/>
        <v>5</v>
      </c>
      <c r="Q39" s="134">
        <v>67.904804756548302</v>
      </c>
      <c r="R39" s="135" t="s">
        <v>190</v>
      </c>
      <c r="S39" s="136">
        <v>474.20499999999998</v>
      </c>
      <c r="T39" s="137" t="s">
        <v>107</v>
      </c>
    </row>
    <row r="40" spans="1:20" s="38" customFormat="1" ht="17.25" customHeight="1" x14ac:dyDescent="0.25">
      <c r="A40" s="38">
        <v>36</v>
      </c>
      <c r="B40" s="39" t="s">
        <v>41</v>
      </c>
      <c r="C40" s="59">
        <v>2.24700095760425</v>
      </c>
      <c r="D40" s="128" t="s">
        <v>152</v>
      </c>
      <c r="E40" s="60">
        <v>285.64</v>
      </c>
      <c r="F40" s="138">
        <v>10269361</v>
      </c>
      <c r="G40" s="130">
        <v>65.463451268357801</v>
      </c>
      <c r="H40" s="131">
        <v>2353542</v>
      </c>
      <c r="I40" s="139">
        <v>0.238262127280819</v>
      </c>
      <c r="J40" s="133" t="str">
        <f>[1]жилье!E43</f>
        <v>8566</v>
      </c>
      <c r="K40" s="45">
        <v>6715.6716455273699</v>
      </c>
      <c r="L40" s="45">
        <v>241441.82699999999</v>
      </c>
      <c r="M40" s="54">
        <v>17.399999999999999</v>
      </c>
      <c r="N40" s="55">
        <f t="shared" si="0"/>
        <v>39</v>
      </c>
      <c r="O40" s="99">
        <f t="shared" si="1"/>
        <v>0.16136919315403422</v>
      </c>
      <c r="P40" s="55">
        <f t="shared" si="2"/>
        <v>39</v>
      </c>
      <c r="Q40" s="134">
        <v>97.278037383177605</v>
      </c>
      <c r="R40" s="135" t="s">
        <v>191</v>
      </c>
      <c r="S40" s="136">
        <v>200.36600000000001</v>
      </c>
      <c r="T40" s="137" t="s">
        <v>108</v>
      </c>
    </row>
    <row r="41" spans="1:20" s="38" customFormat="1" ht="17.25" customHeight="1" x14ac:dyDescent="0.25">
      <c r="A41" s="38">
        <v>37</v>
      </c>
      <c r="B41" s="39" t="s">
        <v>51</v>
      </c>
      <c r="C41" s="59">
        <v>1.7568081611480899</v>
      </c>
      <c r="D41" s="128" t="s">
        <v>136</v>
      </c>
      <c r="E41" s="60">
        <v>15.8</v>
      </c>
      <c r="F41" s="138">
        <v>310756</v>
      </c>
      <c r="G41" s="130">
        <v>16.682987594061402</v>
      </c>
      <c r="H41" s="131">
        <v>328121</v>
      </c>
      <c r="I41" s="139">
        <v>0.25849094976611797</v>
      </c>
      <c r="J41" s="133" t="str">
        <f>[1]жилье!E44</f>
        <v>5084</v>
      </c>
      <c r="K41" s="45">
        <v>5545.3818385194199</v>
      </c>
      <c r="L41" s="45">
        <v>109066.57</v>
      </c>
      <c r="M41" s="54">
        <v>58.5</v>
      </c>
      <c r="N41" s="55">
        <f t="shared" si="0"/>
        <v>9</v>
      </c>
      <c r="O41" s="99">
        <f t="shared" si="1"/>
        <v>0.66381418092909539</v>
      </c>
      <c r="P41" s="55">
        <f t="shared" si="2"/>
        <v>9</v>
      </c>
      <c r="Q41" s="134">
        <v>5.7460850111856798</v>
      </c>
      <c r="R41" s="135" t="s">
        <v>192</v>
      </c>
      <c r="S41" s="136">
        <v>170.35499999999999</v>
      </c>
      <c r="T41" s="137" t="s">
        <v>109</v>
      </c>
    </row>
    <row r="42" spans="1:20" s="38" customFormat="1" ht="17.25" customHeight="1" x14ac:dyDescent="0.25">
      <c r="A42" s="38">
        <v>38</v>
      </c>
      <c r="B42" s="39" t="s">
        <v>47</v>
      </c>
      <c r="C42" s="59">
        <v>1.68356938121733</v>
      </c>
      <c r="D42" s="128" t="s">
        <v>153</v>
      </c>
      <c r="E42" s="60">
        <v>20.81</v>
      </c>
      <c r="F42" s="138">
        <v>487877</v>
      </c>
      <c r="G42" s="130">
        <v>16.4827012499467</v>
      </c>
      <c r="H42" s="131">
        <v>386371</v>
      </c>
      <c r="I42" s="139">
        <v>0.34119704790751199</v>
      </c>
      <c r="J42" s="133" t="str">
        <f>[1]жилье!E45</f>
        <v>7998</v>
      </c>
      <c r="K42" s="45">
        <v>5852.2948253060895</v>
      </c>
      <c r="L42" s="45">
        <v>137183.64300000001</v>
      </c>
      <c r="M42" s="54">
        <v>86</v>
      </c>
      <c r="N42" s="55">
        <f t="shared" si="0"/>
        <v>1</v>
      </c>
      <c r="O42" s="99">
        <f t="shared" si="1"/>
        <v>1</v>
      </c>
      <c r="P42" s="55">
        <f t="shared" si="2"/>
        <v>1</v>
      </c>
      <c r="Q42" s="134">
        <v>9.8000938526513401</v>
      </c>
      <c r="R42" s="135" t="s">
        <v>193</v>
      </c>
      <c r="S42" s="136">
        <v>202.74600000000001</v>
      </c>
      <c r="T42" s="137" t="s">
        <v>110</v>
      </c>
    </row>
    <row r="43" spans="1:20" s="38" customFormat="1" ht="17.25" customHeight="1" x14ac:dyDescent="0.25">
      <c r="A43" s="38">
        <v>39</v>
      </c>
      <c r="B43" s="39" t="s">
        <v>9</v>
      </c>
      <c r="C43" s="59">
        <v>2.65828731957764</v>
      </c>
      <c r="D43" s="128" t="s">
        <v>118</v>
      </c>
      <c r="E43" s="60">
        <v>184.52</v>
      </c>
      <c r="F43" s="138">
        <v>7187722</v>
      </c>
      <c r="G43" s="130">
        <v>130.11051780350701</v>
      </c>
      <c r="H43" s="131">
        <v>5068195</v>
      </c>
      <c r="I43" s="139">
        <v>1.6741971093368899</v>
      </c>
      <c r="J43" s="133" t="str">
        <f>[1]жилье!E46</f>
        <v>65215</v>
      </c>
      <c r="K43" s="45">
        <v>6118.4160911868194</v>
      </c>
      <c r="L43" s="45">
        <v>238330.66200000001</v>
      </c>
      <c r="M43" s="54">
        <v>44.8</v>
      </c>
      <c r="N43" s="55">
        <f t="shared" si="0"/>
        <v>19</v>
      </c>
      <c r="O43" s="99">
        <f t="shared" si="1"/>
        <v>0.49633251833740827</v>
      </c>
      <c r="P43" s="55">
        <f t="shared" si="2"/>
        <v>19</v>
      </c>
      <c r="Q43" s="134">
        <v>666.49141272815996</v>
      </c>
      <c r="R43" s="135" t="s">
        <v>194</v>
      </c>
      <c r="S43" s="136">
        <v>1901.991</v>
      </c>
      <c r="T43" s="137" t="s">
        <v>111</v>
      </c>
    </row>
    <row r="44" spans="1:20" s="38" customFormat="1" x14ac:dyDescent="0.25">
      <c r="A44" s="38">
        <v>40</v>
      </c>
      <c r="B44" s="39" t="s">
        <v>28</v>
      </c>
      <c r="C44" s="59">
        <v>1.91731949458484</v>
      </c>
      <c r="D44" s="128" t="s">
        <v>154</v>
      </c>
      <c r="E44" s="60">
        <v>26.33</v>
      </c>
      <c r="F44" s="138">
        <v>369944</v>
      </c>
      <c r="G44" s="130">
        <v>22.455296127562601</v>
      </c>
      <c r="H44" s="131">
        <v>315452</v>
      </c>
      <c r="I44" s="139">
        <v>0.57054384965831395</v>
      </c>
      <c r="J44" s="133" t="str">
        <f>[1]жилье!E47</f>
        <v>8015</v>
      </c>
      <c r="K44" s="45">
        <v>7815.67717824601</v>
      </c>
      <c r="L44" s="45">
        <v>109794.633</v>
      </c>
      <c r="M44" s="54">
        <v>55.1</v>
      </c>
      <c r="N44" s="55">
        <f t="shared" si="0"/>
        <v>13</v>
      </c>
      <c r="O44" s="99">
        <f t="shared" si="1"/>
        <v>0.62224938875305624</v>
      </c>
      <c r="P44" s="55">
        <f t="shared" si="2"/>
        <v>13</v>
      </c>
      <c r="Q44" s="134">
        <v>41.066842255125302</v>
      </c>
      <c r="R44" s="135" t="s">
        <v>195</v>
      </c>
      <c r="S44" s="136">
        <v>421.84100000000001</v>
      </c>
      <c r="T44" s="137" t="s">
        <v>112</v>
      </c>
    </row>
    <row r="45" spans="1:20" s="38" customFormat="1" x14ac:dyDescent="0.25">
      <c r="A45" s="38">
        <v>41</v>
      </c>
      <c r="B45" s="39" t="s">
        <v>32</v>
      </c>
      <c r="C45" s="59">
        <v>2.1317124542124501</v>
      </c>
      <c r="D45" s="128" t="s">
        <v>150</v>
      </c>
      <c r="E45" s="60">
        <v>366.38</v>
      </c>
      <c r="F45" s="138">
        <v>7234587</v>
      </c>
      <c r="G45" s="130">
        <v>26.070444647017101</v>
      </c>
      <c r="H45" s="131">
        <v>514787</v>
      </c>
      <c r="I45" s="139">
        <v>0.24075762179682</v>
      </c>
      <c r="J45" s="133" t="str">
        <f>[1]жилье!E48</f>
        <v>4754</v>
      </c>
      <c r="K45" s="45">
        <v>9067.0841689456101</v>
      </c>
      <c r="L45" s="45">
        <v>179038.644</v>
      </c>
      <c r="M45" s="54">
        <v>37.5</v>
      </c>
      <c r="N45" s="55">
        <f t="shared" si="0"/>
        <v>21</v>
      </c>
      <c r="O45" s="99">
        <f t="shared" si="1"/>
        <v>0.40709046454767722</v>
      </c>
      <c r="P45" s="55">
        <f t="shared" si="2"/>
        <v>21</v>
      </c>
      <c r="Q45" s="134">
        <v>239.369998987137</v>
      </c>
      <c r="R45" s="135" t="s">
        <v>196</v>
      </c>
      <c r="S45" s="136">
        <v>140.33000000000001</v>
      </c>
      <c r="T45" s="137" t="s">
        <v>113</v>
      </c>
    </row>
    <row r="46" spans="1:20" s="38" customFormat="1" x14ac:dyDescent="0.25">
      <c r="A46" s="38">
        <v>42</v>
      </c>
      <c r="B46" s="39" t="s">
        <v>19</v>
      </c>
      <c r="C46" s="59">
        <v>1.77232840671671</v>
      </c>
      <c r="D46" s="128" t="s">
        <v>66</v>
      </c>
      <c r="E46" s="60">
        <v>31.64</v>
      </c>
      <c r="F46" s="138">
        <v>2505694</v>
      </c>
      <c r="G46" s="130">
        <v>16.208625826978398</v>
      </c>
      <c r="H46" s="131">
        <v>1283788</v>
      </c>
      <c r="I46" s="139">
        <v>0.19812130700469699</v>
      </c>
      <c r="J46" s="133" t="str">
        <f>[1]жилье!E49</f>
        <v>15692</v>
      </c>
      <c r="K46" s="45">
        <v>6266.8035073986202</v>
      </c>
      <c r="L46" s="45">
        <v>496355.90500000003</v>
      </c>
      <c r="M46" s="54">
        <v>49.9</v>
      </c>
      <c r="N46" s="55">
        <f t="shared" si="0"/>
        <v>16</v>
      </c>
      <c r="O46" s="99">
        <f t="shared" si="1"/>
        <v>0.55867970660146693</v>
      </c>
      <c r="P46" s="55">
        <f t="shared" si="2"/>
        <v>16</v>
      </c>
      <c r="Q46" s="134">
        <v>110.97676885005799</v>
      </c>
      <c r="R46" s="135" t="s">
        <v>197</v>
      </c>
      <c r="S46" s="136">
        <v>284.685</v>
      </c>
      <c r="T46" s="137" t="s">
        <v>114</v>
      </c>
    </row>
    <row r="47" spans="1:20" s="38" customFormat="1" x14ac:dyDescent="0.25">
      <c r="A47" s="38">
        <v>43</v>
      </c>
      <c r="B47" s="39" t="s">
        <v>31</v>
      </c>
      <c r="C47" s="59">
        <v>1.9805490848585701</v>
      </c>
      <c r="D47" s="128" t="s">
        <v>116</v>
      </c>
      <c r="E47" s="60">
        <v>74.92</v>
      </c>
      <c r="F47" s="138">
        <v>1580335</v>
      </c>
      <c r="G47" s="130">
        <v>17.834692329572398</v>
      </c>
      <c r="H47" s="131">
        <v>376205</v>
      </c>
      <c r="I47" s="139">
        <v>0.51208874561486695</v>
      </c>
      <c r="J47" s="133" t="str">
        <f>[1]жилье!E50</f>
        <v>10802</v>
      </c>
      <c r="K47" s="45">
        <v>7132.5059732625396</v>
      </c>
      <c r="L47" s="45">
        <v>150453.08100000001</v>
      </c>
      <c r="M47" s="54">
        <v>50.6</v>
      </c>
      <c r="N47" s="55">
        <f t="shared" si="0"/>
        <v>15</v>
      </c>
      <c r="O47" s="99">
        <f t="shared" si="1"/>
        <v>0.56723716381418088</v>
      </c>
      <c r="P47" s="55">
        <f t="shared" si="2"/>
        <v>15</v>
      </c>
      <c r="Q47" s="134">
        <v>136.801365317152</v>
      </c>
      <c r="R47" s="135" t="s">
        <v>198</v>
      </c>
      <c r="S47" s="136">
        <v>482.14699999999999</v>
      </c>
      <c r="T47" s="137" t="s">
        <v>115</v>
      </c>
    </row>
    <row r="48" spans="1:20" s="38" customFormat="1" x14ac:dyDescent="0.25">
      <c r="A48" s="38">
        <v>44</v>
      </c>
      <c r="B48" s="39" t="s">
        <v>7</v>
      </c>
      <c r="C48" s="59">
        <v>2.4891706954258099</v>
      </c>
      <c r="D48" s="128" t="s">
        <v>124</v>
      </c>
      <c r="E48" s="60">
        <v>82.36</v>
      </c>
      <c r="F48" s="138">
        <v>99303383</v>
      </c>
      <c r="G48" s="130">
        <v>33.907989957292799</v>
      </c>
      <c r="H48" s="131">
        <v>40881202</v>
      </c>
      <c r="I48" s="139">
        <v>0.39833583682176699</v>
      </c>
      <c r="J48" s="133" t="str">
        <f>[1]жилье!E51</f>
        <v>480254</v>
      </c>
      <c r="K48" s="45">
        <v>8184.4807659928092</v>
      </c>
      <c r="L48" s="45">
        <v>9867627.4199999999</v>
      </c>
      <c r="M48" s="54">
        <v>36.9</v>
      </c>
      <c r="N48" s="55">
        <f t="shared" si="0"/>
        <v>22</v>
      </c>
      <c r="O48" s="99">
        <f t="shared" si="1"/>
        <v>0.39975550122249387</v>
      </c>
      <c r="P48" s="55">
        <f t="shared" si="2"/>
        <v>22</v>
      </c>
      <c r="Q48" s="134">
        <v>187.59146386475001</v>
      </c>
      <c r="R48" s="135" t="s">
        <v>199</v>
      </c>
      <c r="S48" s="104"/>
      <c r="T48" s="58"/>
    </row>
    <row r="49" spans="1:26" s="38" customFormat="1" x14ac:dyDescent="0.25">
      <c r="A49" s="38">
        <v>45</v>
      </c>
      <c r="B49" s="39" t="s">
        <v>13</v>
      </c>
      <c r="C49" s="59">
        <v>2.0552373775433299</v>
      </c>
      <c r="D49" s="128" t="s">
        <v>155</v>
      </c>
      <c r="E49" s="66">
        <v>54.75</v>
      </c>
      <c r="F49" s="138">
        <v>28715363</v>
      </c>
      <c r="G49" s="130">
        <v>32.253548519956396</v>
      </c>
      <c r="H49" s="131">
        <v>16915180</v>
      </c>
      <c r="I49" s="139">
        <v>0.30269008702549699</v>
      </c>
      <c r="J49" s="133" t="str">
        <f>[1]жилье!E52</f>
        <v>158744</v>
      </c>
      <c r="K49" s="45">
        <v>5262.0612934841502</v>
      </c>
      <c r="L49" s="45">
        <v>2759656.4730000002</v>
      </c>
      <c r="M49" s="54">
        <v>24.6</v>
      </c>
      <c r="N49" s="55">
        <f t="shared" si="0"/>
        <v>31</v>
      </c>
      <c r="O49" s="99">
        <f t="shared" si="1"/>
        <v>0.24938875305623476</v>
      </c>
      <c r="P49" s="55">
        <f t="shared" si="2"/>
        <v>31</v>
      </c>
      <c r="Q49" s="134">
        <v>233.08111828908301</v>
      </c>
      <c r="R49" s="135" t="s">
        <v>200</v>
      </c>
      <c r="S49" s="104"/>
      <c r="T49" s="58"/>
    </row>
    <row r="50" spans="1:26" s="108" customFormat="1" x14ac:dyDescent="0.25">
      <c r="B50" s="110"/>
      <c r="C50" s="112"/>
      <c r="D50" s="112"/>
      <c r="E50" s="126">
        <f>SUM(E5:E49)</f>
        <v>4874.7000000000007</v>
      </c>
      <c r="F50" s="113"/>
      <c r="G50" s="112"/>
      <c r="H50" s="112"/>
      <c r="I50" s="112"/>
      <c r="J50" s="112"/>
      <c r="K50" s="112">
        <f>L50/E54*1000</f>
        <v>7162.2702238655556</v>
      </c>
      <c r="L50" s="113">
        <f>SUM(L5:L49)</f>
        <v>27610816.717</v>
      </c>
      <c r="M50" s="114"/>
      <c r="N50" s="115"/>
      <c r="O50" s="116"/>
      <c r="P50" s="115"/>
      <c r="Q50" s="117"/>
      <c r="R50" s="118">
        <f>R3/E54</f>
        <v>350.13202207916549</v>
      </c>
      <c r="S50" s="119"/>
      <c r="T50" s="119"/>
      <c r="U50" s="61"/>
      <c r="V50" s="61"/>
      <c r="W50" s="61"/>
      <c r="X50" s="61"/>
      <c r="Y50" s="61"/>
      <c r="Z50" s="61"/>
    </row>
    <row r="51" spans="1:26" s="108" customFormat="1" x14ac:dyDescent="0.25">
      <c r="B51" s="110"/>
      <c r="C51" s="110"/>
      <c r="D51" s="110"/>
      <c r="E51" s="110"/>
      <c r="F51" s="111">
        <f>SUM(F5:F49)</f>
        <v>476488250</v>
      </c>
      <c r="G51" s="110"/>
      <c r="H51" s="110">
        <f>H3/E54</f>
        <v>50.727679397110848</v>
      </c>
      <c r="I51" s="110">
        <f>J3/E54</f>
        <v>0.44273946008819109</v>
      </c>
      <c r="J51" s="110"/>
      <c r="K51" s="110"/>
      <c r="L51" s="110"/>
      <c r="Q51" s="108">
        <f>R3/E54</f>
        <v>350.13202207916549</v>
      </c>
      <c r="U51" s="61"/>
      <c r="V51" s="61"/>
      <c r="W51" s="61"/>
      <c r="X51" s="61"/>
      <c r="Y51" s="61"/>
      <c r="Z51" s="61"/>
    </row>
    <row r="52" spans="1:26" s="108" customFormat="1" x14ac:dyDescent="0.25">
      <c r="U52" s="61"/>
      <c r="V52" s="61"/>
      <c r="W52" s="61"/>
      <c r="X52" s="61"/>
      <c r="Y52" s="61"/>
      <c r="Z52" s="61"/>
    </row>
    <row r="53" spans="1:26" s="108" customFormat="1" x14ac:dyDescent="0.25">
      <c r="U53" s="61"/>
      <c r="V53" s="61"/>
      <c r="W53" s="61"/>
      <c r="X53" s="61"/>
      <c r="Y53" s="61"/>
      <c r="Z53" s="61"/>
    </row>
    <row r="54" spans="1:26" s="108" customFormat="1" x14ac:dyDescent="0.25">
      <c r="E54" s="108">
        <v>3855037</v>
      </c>
      <c r="F54" s="108">
        <f>F51/E54</f>
        <v>123.60147256692997</v>
      </c>
      <c r="H54" s="108">
        <f>H3/E54</f>
        <v>50.727679397110848</v>
      </c>
      <c r="I54" s="108">
        <f>J3/E54</f>
        <v>0.44273946008819109</v>
      </c>
      <c r="Q54" s="108">
        <f>R3/E54</f>
        <v>350.13202207916549</v>
      </c>
      <c r="U54" s="61"/>
      <c r="V54" s="61"/>
      <c r="W54" s="61"/>
      <c r="X54" s="61"/>
      <c r="Y54" s="61"/>
      <c r="Z54" s="61"/>
    </row>
    <row r="55" spans="1:26" s="108" customFormat="1" x14ac:dyDescent="0.25">
      <c r="U55" s="61"/>
      <c r="V55" s="61"/>
      <c r="W55" s="61"/>
      <c r="X55" s="61"/>
      <c r="Y55" s="61"/>
      <c r="Z55" s="61"/>
    </row>
    <row r="56" spans="1:26" s="108" customFormat="1" x14ac:dyDescent="0.25">
      <c r="U56" s="61"/>
      <c r="V56" s="61"/>
      <c r="W56" s="61"/>
      <c r="X56" s="61"/>
      <c r="Y56" s="61"/>
      <c r="Z56" s="61"/>
    </row>
    <row r="57" spans="1:26" s="61" customFormat="1" x14ac:dyDescent="0.25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1:26" s="61" customFormat="1" x14ac:dyDescent="0.25"/>
    <row r="59" spans="1:26" s="61" customFormat="1" x14ac:dyDescent="0.25"/>
    <row r="60" spans="1:26" s="61" customFormat="1" x14ac:dyDescent="0.25"/>
    <row r="61" spans="1:26" s="61" customFormat="1" x14ac:dyDescent="0.25"/>
    <row r="62" spans="1:26" s="61" customFormat="1" x14ac:dyDescent="0.25"/>
    <row r="63" spans="1:26" s="61" customFormat="1" x14ac:dyDescent="0.25"/>
    <row r="64" spans="1:26" s="61" customFormat="1" x14ac:dyDescent="0.25"/>
    <row r="65" spans="2:26" s="61" customFormat="1" x14ac:dyDescent="0.25"/>
    <row r="66" spans="2:26" s="61" customFormat="1" x14ac:dyDescent="0.25"/>
    <row r="67" spans="2:26" s="61" customFormat="1" x14ac:dyDescent="0.25"/>
    <row r="68" spans="2:26" s="38" customFormat="1" x14ac:dyDescent="0.2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2:26" s="38" customFormat="1" x14ac:dyDescent="0.2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2:26" s="38" customFormat="1" x14ac:dyDescent="0.2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2:26" s="38" customFormat="1" x14ac:dyDescent="0.2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2:26" s="38" customFormat="1" x14ac:dyDescent="0.25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2:26" s="38" customFormat="1" x14ac:dyDescent="0.25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2:26" s="38" customFormat="1" x14ac:dyDescent="0.25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2:26" s="38" customFormat="1" x14ac:dyDescent="0.25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2:26" s="38" customFormat="1" x14ac:dyDescent="0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2:26" s="38" customFormat="1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2:26" s="38" customFormat="1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2:26" s="38" customFormat="1" x14ac:dyDescent="0.2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2:26" s="38" customFormat="1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2:26" s="38" customFormat="1" x14ac:dyDescent="0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2:26" s="38" customFormat="1" x14ac:dyDescent="0.2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2:26" s="38" customFormat="1" x14ac:dyDescent="0.2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2:26" s="38" customFormat="1" x14ac:dyDescent="0.2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2:26" s="38" customFormat="1" x14ac:dyDescent="0.25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2:26" s="38" customFormat="1" x14ac:dyDescent="0.25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2:26" s="38" customFormat="1" x14ac:dyDescent="0.25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2:26" s="38" customFormat="1" x14ac:dyDescent="0.25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2:26" s="38" customFormat="1" x14ac:dyDescent="0.25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2:26" s="38" customFormat="1" x14ac:dyDescent="0.2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2:26" s="38" customFormat="1" x14ac:dyDescent="0.2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2:26" s="38" customFormat="1" x14ac:dyDescent="0.25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2:26" s="38" customFormat="1" x14ac:dyDescent="0.25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2:26" s="38" customFormat="1" x14ac:dyDescent="0.2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2015-09-28T16:44:12Z</cp:lastPrinted>
  <dcterms:created xsi:type="dcterms:W3CDTF">2011-04-28T08:11:16Z</dcterms:created>
  <dcterms:modified xsi:type="dcterms:W3CDTF">2015-10-30T06:04:18Z</dcterms:modified>
</cp:coreProperties>
</file>