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145" windowWidth="19230" windowHeight="36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R50" i="79" l="1"/>
  <c r="K50" i="79"/>
  <c r="L50" i="79"/>
  <c r="I51" i="79"/>
  <c r="Q54" i="79" l="1"/>
  <c r="I54" i="79"/>
  <c r="F54" i="79"/>
  <c r="F51" i="79"/>
  <c r="H54" i="79" l="1"/>
  <c r="N5" i="79"/>
  <c r="O5" i="79"/>
  <c r="P5" i="79"/>
  <c r="O49" i="79" l="1"/>
  <c r="N49" i="79"/>
  <c r="O48" i="79"/>
  <c r="N48" i="79"/>
  <c r="O47" i="79"/>
  <c r="N47" i="79"/>
  <c r="O46" i="79"/>
  <c r="N46" i="79"/>
  <c r="O45" i="79"/>
  <c r="N45" i="79"/>
  <c r="O44" i="79"/>
  <c r="N44" i="79"/>
  <c r="O43" i="79"/>
  <c r="N43" i="79"/>
  <c r="O42" i="79"/>
  <c r="N42" i="79"/>
  <c r="O41" i="79"/>
  <c r="N41" i="79"/>
  <c r="O40" i="79"/>
  <c r="N40" i="79"/>
  <c r="O39" i="79"/>
  <c r="N39" i="79"/>
  <c r="O38" i="79"/>
  <c r="N38" i="79"/>
  <c r="O37" i="79"/>
  <c r="N37" i="79"/>
  <c r="O36" i="79"/>
  <c r="N36" i="79"/>
  <c r="O35" i="79"/>
  <c r="N35" i="79"/>
  <c r="O34" i="79"/>
  <c r="N34" i="79"/>
  <c r="O33" i="79"/>
  <c r="N33" i="79"/>
  <c r="O32" i="79"/>
  <c r="N32" i="79"/>
  <c r="O31" i="79"/>
  <c r="N31" i="79"/>
  <c r="O30" i="79"/>
  <c r="N30" i="79"/>
  <c r="O29" i="79"/>
  <c r="N29" i="79"/>
  <c r="O28" i="79"/>
  <c r="N28" i="79"/>
  <c r="O27" i="79"/>
  <c r="N27" i="79"/>
  <c r="O26" i="79"/>
  <c r="N26" i="79"/>
  <c r="O25" i="79"/>
  <c r="N25" i="79"/>
  <c r="O24" i="79"/>
  <c r="N24" i="79"/>
  <c r="O23" i="79"/>
  <c r="N23" i="79"/>
  <c r="O22" i="79"/>
  <c r="N22" i="79"/>
  <c r="O21" i="79"/>
  <c r="N21" i="79"/>
  <c r="O20" i="79"/>
  <c r="N20" i="79"/>
  <c r="O19" i="79"/>
  <c r="N19" i="79"/>
  <c r="O18" i="79"/>
  <c r="N18" i="79"/>
  <c r="O17" i="79"/>
  <c r="N17" i="79"/>
  <c r="O16" i="79"/>
  <c r="N16" i="79"/>
  <c r="O15" i="79"/>
  <c r="N15" i="79"/>
  <c r="O14" i="79"/>
  <c r="N14" i="79"/>
  <c r="O13" i="79"/>
  <c r="N13" i="79"/>
  <c r="O12" i="79"/>
  <c r="N12" i="79"/>
  <c r="O11" i="79"/>
  <c r="N11" i="79"/>
  <c r="O10" i="79"/>
  <c r="N10" i="79"/>
  <c r="O9" i="79"/>
  <c r="N9" i="79"/>
  <c r="O8" i="79"/>
  <c r="N8" i="79"/>
  <c r="O7" i="79"/>
  <c r="N7" i="79"/>
  <c r="O6" i="79"/>
  <c r="P6" i="79" s="1"/>
  <c r="N6" i="79"/>
  <c r="P8" i="79" l="1"/>
  <c r="P10" i="79"/>
  <c r="P12" i="79"/>
  <c r="P14" i="79"/>
  <c r="P16" i="79"/>
  <c r="P18" i="79"/>
  <c r="P20" i="79"/>
  <c r="P22" i="79"/>
  <c r="P24" i="79"/>
  <c r="P26" i="79"/>
  <c r="P28" i="79"/>
  <c r="P30" i="79"/>
  <c r="P32" i="79"/>
  <c r="P34" i="79"/>
  <c r="P36" i="79"/>
  <c r="P38" i="79"/>
  <c r="P40" i="79"/>
  <c r="P42" i="79"/>
  <c r="P44" i="79"/>
  <c r="P46" i="79"/>
  <c r="P48" i="79"/>
  <c r="P7" i="79"/>
  <c r="P9" i="79"/>
  <c r="P11" i="79"/>
  <c r="P13" i="79"/>
  <c r="P15" i="79"/>
  <c r="P17" i="79"/>
  <c r="P19" i="79"/>
  <c r="P21" i="79"/>
  <c r="P23" i="79"/>
  <c r="P25" i="79"/>
  <c r="P27" i="79"/>
  <c r="P29" i="79"/>
  <c r="P31" i="79"/>
  <c r="P33" i="79"/>
  <c r="P35" i="79"/>
  <c r="P37" i="79"/>
  <c r="P39" i="79"/>
  <c r="P41" i="79"/>
  <c r="P43" i="79"/>
  <c r="P45" i="79"/>
  <c r="P47" i="79"/>
  <c r="P49" i="79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<sst xmlns="http://schemas.openxmlformats.org/spreadsheetml/2006/main" count="522" uniqueCount="297">
  <si>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</si>
  <si>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</si>
  <si>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</si>
  <si>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</si>
  <si>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</si>
  <si>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</si>
  <si>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</si>
  <si>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</si>
  <si>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</si>
  <si>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</si>
  <si>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</si>
  <si>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</si>
  <si>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</si>
  <si>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</si>
  <si>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</si>
  <si>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</si>
  <si>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</si>
  <si>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</si>
  <si>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</si>
  <si>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</si>
  <si>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</si>
  <si>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</si>
  <si>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</si>
  <si>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</si>
  <si>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</si>
  <si>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</si>
  <si>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</si>
  <si>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</si>
  <si>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</si>
  <si>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</si>
  <si>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</si>
  <si>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</si>
  <si>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</si>
  <si>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</si>
  <si>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</si>
  <si>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</si>
  <si>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</si>
  <si>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</si>
  <si>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</si>
  <si>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</si>
  <si>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</si>
  <si>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</si>
  <si>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</si>
  <si>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</si>
  <si>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</si>
  <si>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</si>
  <si>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</si>
  <si>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</si>
  <si>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</si>
  <si>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</si>
  <si>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</si>
  <si>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</si>
  <si>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</si>
  <si>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</si>
  <si>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</si>
  <si>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</si>
  <si>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</si>
  <si>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-</t>
  </si>
  <si>
    <t xml:space="preserve">    </t>
  </si>
  <si>
    <t>Изменение к январю-декабрю 2014 г.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</si>
  <si>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</si>
  <si>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</si>
  <si>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</si>
  <si>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0,64</t>
  </si>
  <si>
    <t>12004</t>
  </si>
  <si>
    <t>0,92</t>
  </si>
  <si>
    <t>0,56</t>
  </si>
  <si>
    <t>0,66</t>
  </si>
  <si>
    <t>1,33</t>
  </si>
  <si>
    <t>Инвест. в осн. капитал (без бюдж средств)  по полному кругу (янв-март 2015), тыс. рублей</t>
  </si>
  <si>
    <t>Инвест. в осн. капитал (без бюдж средств) в расчете на душу  по полному кругу (янв-март 2015), тыс. рублей</t>
  </si>
  <si>
    <t>159130</t>
  </si>
  <si>
    <t>1762998</t>
  </si>
  <si>
    <t>259202</t>
  </si>
  <si>
    <t>405360</t>
  </si>
  <si>
    <t>227799</t>
  </si>
  <si>
    <t>183240</t>
  </si>
  <si>
    <t>9793864</t>
  </si>
  <si>
    <t>336966</t>
  </si>
  <si>
    <t>286335</t>
  </si>
  <si>
    <t>148651</t>
  </si>
  <si>
    <t>645616</t>
  </si>
  <si>
    <t>301579</t>
  </si>
  <si>
    <t>789014</t>
  </si>
  <si>
    <t>327201</t>
  </si>
  <si>
    <t>291883</t>
  </si>
  <si>
    <t>787047</t>
  </si>
  <si>
    <t>149702</t>
  </si>
  <si>
    <t>8421205</t>
  </si>
  <si>
    <t>426961</t>
  </si>
  <si>
    <t>2603653</t>
  </si>
  <si>
    <t>137681</t>
  </si>
  <si>
    <t>77426</t>
  </si>
  <si>
    <t>402850</t>
  </si>
  <si>
    <t>1233184</t>
  </si>
  <si>
    <t>1226097</t>
  </si>
  <si>
    <t>258537</t>
  </si>
  <si>
    <t>3535024</t>
  </si>
  <si>
    <t>253814</t>
  </si>
  <si>
    <t>175735</t>
  </si>
  <si>
    <t>13505732</t>
  </si>
  <si>
    <t>441481</t>
  </si>
  <si>
    <t>2253267</t>
  </si>
  <si>
    <t>824395</t>
  </si>
  <si>
    <t>80787</t>
  </si>
  <si>
    <t>544233</t>
  </si>
  <si>
    <t>799881</t>
  </si>
  <si>
    <t>95399</t>
  </si>
  <si>
    <t>207317</t>
  </si>
  <si>
    <t>1220586</t>
  </si>
  <si>
    <t>78973</t>
  </si>
  <si>
    <t>199972</t>
  </si>
  <si>
    <t>247107</t>
  </si>
  <si>
    <t>159820</t>
  </si>
  <si>
    <t>13956830</t>
  </si>
  <si>
    <t>6417481</t>
  </si>
  <si>
    <t>26815</t>
  </si>
  <si>
    <t>Валовая продукция сельского хозяйства на одного работающего в сельском хозяйстве за  янв-март 2015 год, тыс. руб</t>
  </si>
  <si>
    <t>Валовая продукция сельского хозяйства за янв-март  2015 года (по сельхоз организациям), тыс. руб</t>
  </si>
  <si>
    <t xml:space="preserve">ЗП к МПБ                                                     (янв-март 2015), раз </t>
  </si>
  <si>
    <t>1,14</t>
  </si>
  <si>
    <t>0,85</t>
  </si>
  <si>
    <t>1,02</t>
  </si>
  <si>
    <t>1,27</t>
  </si>
  <si>
    <t>0,61</t>
  </si>
  <si>
    <t>1,01</t>
  </si>
  <si>
    <t>0,93</t>
  </si>
  <si>
    <t>Добавленная стоимость на душу населения, тыс.руб. янв.-март. 2015</t>
  </si>
  <si>
    <t>Добавленная стоимость тыс.руб. янв.-март. 2015</t>
  </si>
  <si>
    <t>15,66</t>
  </si>
  <si>
    <t>157,89</t>
  </si>
  <si>
    <t>25,86</t>
  </si>
  <si>
    <t>30,34</t>
  </si>
  <si>
    <t>11,79</t>
  </si>
  <si>
    <t>8,11</t>
  </si>
  <si>
    <t>264,98</t>
  </si>
  <si>
    <t>12,26</t>
  </si>
  <si>
    <t>7,16</t>
  </si>
  <si>
    <t>22,8</t>
  </si>
  <si>
    <t>142,33</t>
  </si>
  <si>
    <t>11,97</t>
  </si>
  <si>
    <t>65,31</t>
  </si>
  <si>
    <t>19,58</t>
  </si>
  <si>
    <t>14,56</t>
  </si>
  <si>
    <t>16,84</t>
  </si>
  <si>
    <t>10,7</t>
  </si>
  <si>
    <t>62,92</t>
  </si>
  <si>
    <t>106,65</t>
  </si>
  <si>
    <t>22,12</t>
  </si>
  <si>
    <t>13,28</t>
  </si>
  <si>
    <t>15,59</t>
  </si>
  <si>
    <t>10,72</t>
  </si>
  <si>
    <t>77,01</t>
  </si>
  <si>
    <t>129,28</t>
  </si>
  <si>
    <t>12,85</t>
  </si>
  <si>
    <t>44,7</t>
  </si>
  <si>
    <t>7,5</t>
  </si>
  <si>
    <t>7,74</t>
  </si>
  <si>
    <t>117,06</t>
  </si>
  <si>
    <t>195,42</t>
  </si>
  <si>
    <t>132,11</t>
  </si>
  <si>
    <t>13,44</t>
  </si>
  <si>
    <t>3,68</t>
  </si>
  <si>
    <t>22,65</t>
  </si>
  <si>
    <t>139,34</t>
  </si>
  <si>
    <t>5,35</t>
  </si>
  <si>
    <t>10,31</t>
  </si>
  <si>
    <t>86,77</t>
  </si>
  <si>
    <t>12,49</t>
  </si>
  <si>
    <t>173,04</t>
  </si>
  <si>
    <t>15,89</t>
  </si>
  <si>
    <t>34,44</t>
  </si>
  <si>
    <t>41,18</t>
  </si>
  <si>
    <t>27,99</t>
  </si>
  <si>
    <t xml:space="preserve">Рейтинг социально-экономического развития муниципальных районов и городских округов Республики Татарстан за январь - июнь 2015 года </t>
  </si>
  <si>
    <t>Изменение к январю-маю 2015 г.</t>
  </si>
  <si>
    <t xml:space="preserve">Рейтинг социально-экономического развития муниципальных районов и городских округов Республики Татарстан  за январь - июнь 2015 года </t>
  </si>
  <si>
    <t>Ур. безраб. на 01.07.15(%)</t>
  </si>
  <si>
    <t>1,08</t>
  </si>
  <si>
    <t>0,7</t>
  </si>
  <si>
    <t>0,29</t>
  </si>
  <si>
    <t>1,23</t>
  </si>
  <si>
    <t>0,94</t>
  </si>
  <si>
    <t>1,05</t>
  </si>
  <si>
    <t>1,47</t>
  </si>
  <si>
    <t>0,86</t>
  </si>
  <si>
    <t>0,78</t>
  </si>
  <si>
    <t>0,62</t>
  </si>
  <si>
    <t>0,95</t>
  </si>
  <si>
    <t>1,09</t>
  </si>
  <si>
    <t>0,69</t>
  </si>
  <si>
    <t>0,89</t>
  </si>
  <si>
    <t>0,34</t>
  </si>
  <si>
    <t>0,77</t>
  </si>
  <si>
    <t>1,16</t>
  </si>
  <si>
    <t>0,55</t>
  </si>
  <si>
    <t>1,12</t>
  </si>
  <si>
    <t>0,6</t>
  </si>
  <si>
    <t>0,39</t>
  </si>
  <si>
    <t>1,44</t>
  </si>
  <si>
    <t>1,2</t>
  </si>
  <si>
    <t>1</t>
  </si>
  <si>
    <t>Общая площ. жилых домов, вв. в эксп. в расчете на душу населения (янв-июнь 2015), кв.м.</t>
  </si>
  <si>
    <t>Общая площ. жилых домов, вв. в эксп. (янв.-июнь 2015), кв.м.</t>
  </si>
  <si>
    <t>12306</t>
  </si>
  <si>
    <t>11163</t>
  </si>
  <si>
    <t>6791</t>
  </si>
  <si>
    <t>12957</t>
  </si>
  <si>
    <t>8495</t>
  </si>
  <si>
    <t>4113</t>
  </si>
  <si>
    <t>80274</t>
  </si>
  <si>
    <t>10959</t>
  </si>
  <si>
    <t>2152</t>
  </si>
  <si>
    <t>11601</t>
  </si>
  <si>
    <t>11931</t>
  </si>
  <si>
    <t>26052</t>
  </si>
  <si>
    <t>5492</t>
  </si>
  <si>
    <t>13532</t>
  </si>
  <si>
    <t>38569</t>
  </si>
  <si>
    <t>4072</t>
  </si>
  <si>
    <t>10704</t>
  </si>
  <si>
    <t>76520</t>
  </si>
  <si>
    <t>2260</t>
  </si>
  <si>
    <t>3578</t>
  </si>
  <si>
    <t>17365</t>
  </si>
  <si>
    <t>48484</t>
  </si>
  <si>
    <t>7628</t>
  </si>
  <si>
    <t>9686</t>
  </si>
  <si>
    <t>4734</t>
  </si>
  <si>
    <t>8044</t>
  </si>
  <si>
    <t>5088</t>
  </si>
  <si>
    <t>49332</t>
  </si>
  <si>
    <t>2566</t>
  </si>
  <si>
    <t>11254</t>
  </si>
  <si>
    <t>44349</t>
  </si>
  <si>
    <t>6512</t>
  </si>
  <si>
    <t>8812</t>
  </si>
  <si>
    <t>5505</t>
  </si>
  <si>
    <t>2963</t>
  </si>
  <si>
    <t>5592</t>
  </si>
  <si>
    <t>49463</t>
  </si>
  <si>
    <t>5680</t>
  </si>
  <si>
    <t>3295</t>
  </si>
  <si>
    <t>12119</t>
  </si>
  <si>
    <t>6807</t>
  </si>
  <si>
    <t>247266</t>
  </si>
  <si>
    <t>105571</t>
  </si>
  <si>
    <t xml:space="preserve">Налог. и неналог. доходы  на душу населения                              (янв-июнь 2015), рублей  </t>
  </si>
  <si>
    <t xml:space="preserve">Налог. и неналог. доходы                                (янв-июнь2015), тыс.рублей  </t>
  </si>
  <si>
    <t>Рейтинг муниципальных образований Республики Татарстан за январь-июнь  2015 года</t>
  </si>
  <si>
    <t>Отгружено товаров собственного производства по чистым видам экономической деятельности на душу населения  янв -июнь 2015, тыс. руб</t>
  </si>
  <si>
    <t>Отгружено товаров собственного производства по чистым видам экономической деятельности, янв.-июнь 2015, тыс. рублей</t>
  </si>
  <si>
    <t>809075</t>
  </si>
  <si>
    <t>8287071</t>
  </si>
  <si>
    <t>4308543</t>
  </si>
  <si>
    <t>1528780</t>
  </si>
  <si>
    <t>586264</t>
  </si>
  <si>
    <t>152326</t>
  </si>
  <si>
    <t>293409808</t>
  </si>
  <si>
    <t>372138</t>
  </si>
  <si>
    <t>740474</t>
  </si>
  <si>
    <t>49949</t>
  </si>
  <si>
    <t>3914491</t>
  </si>
  <si>
    <t>1479319</t>
  </si>
  <si>
    <t>5371408</t>
  </si>
  <si>
    <t>1428178</t>
  </si>
  <si>
    <t>1774779</t>
  </si>
  <si>
    <t>3424770</t>
  </si>
  <si>
    <t>1067264</t>
  </si>
  <si>
    <t>31093776</t>
  </si>
  <si>
    <t>12559964</t>
  </si>
  <si>
    <t>12811424</t>
  </si>
  <si>
    <t>233018</t>
  </si>
  <si>
    <t>503797</t>
  </si>
  <si>
    <t>1170376</t>
  </si>
  <si>
    <t>9807837</t>
  </si>
  <si>
    <t>9467504</t>
  </si>
  <si>
    <t>3026314</t>
  </si>
  <si>
    <t>3521917</t>
  </si>
  <si>
    <t>1774498</t>
  </si>
  <si>
    <t>465273</t>
  </si>
  <si>
    <t>214700388</t>
  </si>
  <si>
    <t>6964701</t>
  </si>
  <si>
    <t>8847332</t>
  </si>
  <si>
    <t>1515991</t>
  </si>
  <si>
    <t>139202</t>
  </si>
  <si>
    <t>1483217</t>
  </si>
  <si>
    <t>2241949</t>
  </si>
  <si>
    <t>84853</t>
  </si>
  <si>
    <t>153270</t>
  </si>
  <si>
    <t>17098405</t>
  </si>
  <si>
    <t>448267</t>
  </si>
  <si>
    <t>3287905</t>
  </si>
  <si>
    <t>5843430</t>
  </si>
  <si>
    <t>2136274</t>
  </si>
  <si>
    <t>145057360</t>
  </si>
  <si>
    <t>75813696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</si>
</sst>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"/>
    <numFmt numFmtId="168" formatCode="#,##0.0000"/>
  </numFmts>
  <fonts count="51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33" borderId="0" applyNumberFormat="0" applyAlignment="0" applyProtection="0"/>
    <xf numFmtId="0" fontId="15" fillId="6" borderId="4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48" borderId="3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6" borderId="31" applyNumberFormat="0" applyAlignment="0" applyProtection="0"/>
    <xf numFmtId="0" fontId="46" fillId="0" borderId="0"/>
    <xf numFmtId="0" fontId="1" fillId="0" borderId="0"/>
    <xf numFmtId="0" fontId="1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3" fillId="0" borderId="12" xfId="42" applyBorder="1" applyAlignment="1">
      <alignment horizontal="center" vertical="center" wrapText="1" shrinkToFit="1"/>
    </xf>
    <xf numFmtId="0" fontId="23" fillId="0" borderId="11" xfId="42" applyBorder="1" applyAlignment="1">
      <alignment horizontal="center" vertical="center" wrapText="1" shrinkToFit="1"/>
    </xf>
    <xf numFmtId="0" fontId="14" fillId="34" borderId="13" xfId="10" applyFill="1" applyBorder="1" applyAlignment="1">
      <alignment vertical="center" wrapText="1"/>
    </xf>
    <xf numFmtId="0" fontId="23" fillId="34" borderId="15" xfId="42" applyFill="1" applyBorder="1" applyAlignment="1">
      <alignment horizontal="center"/>
    </xf>
    <xf numFmtId="0" fontId="23" fillId="34" borderId="14" xfId="42" applyFill="1" applyBorder="1" applyAlignment="1">
      <alignment horizontal="center"/>
    </xf>
    <xf numFmtId="0" fontId="14" fillId="33" borderId="16" xfId="10" applyFill="1" applyBorder="1" applyAlignment="1">
      <alignment vertical="center" wrapText="1"/>
    </xf>
    <xf numFmtId="0" fontId="23" fillId="33" borderId="18" xfId="42" applyFill="1" applyBorder="1" applyAlignment="1">
      <alignment horizontal="center"/>
    </xf>
    <xf numFmtId="0" fontId="23" fillId="33" borderId="17" xfId="42" applyFill="1" applyBorder="1" applyAlignment="1">
      <alignment horizontal="center"/>
    </xf>
    <xf numFmtId="0" fontId="14" fillId="34" borderId="16" xfId="10" applyFill="1" applyBorder="1" applyAlignment="1">
      <alignment vertical="center" wrapText="1"/>
    </xf>
    <xf numFmtId="0" fontId="23" fillId="34" borderId="18" xfId="42" applyFill="1" applyBorder="1" applyAlignment="1">
      <alignment horizontal="center"/>
    </xf>
    <xf numFmtId="0" fontId="23" fillId="34" borderId="17" xfId="42" applyFill="1" applyBorder="1" applyAlignment="1">
      <alignment horizontal="center"/>
    </xf>
    <xf numFmtId="0" fontId="14" fillId="34" borderId="19" xfId="10" applyFill="1" applyBorder="1" applyAlignment="1">
      <alignment vertical="center" wrapText="1"/>
    </xf>
    <xf numFmtId="0" fontId="23" fillId="34" borderId="21" xfId="42" applyFill="1" applyBorder="1" applyAlignment="1">
      <alignment horizontal="center"/>
    </xf>
    <xf numFmtId="0" fontId="23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3" fillId="35" borderId="24" xfId="42" applyFill="1" applyBorder="1" applyAlignment="1">
      <alignment horizontal="center"/>
    </xf>
    <xf numFmtId="0" fontId="23" fillId="35" borderId="23" xfId="42" applyFill="1" applyBorder="1" applyAlignment="1">
      <alignment horizontal="center"/>
    </xf>
    <xf numFmtId="0" fontId="14" fillId="35" borderId="16" xfId="10" applyFill="1" applyBorder="1" applyAlignment="1">
      <alignment vertical="center" wrapText="1"/>
    </xf>
    <xf numFmtId="0" fontId="23" fillId="35" borderId="18" xfId="42" applyFill="1" applyBorder="1" applyAlignment="1">
      <alignment horizontal="center"/>
    </xf>
    <xf numFmtId="0" fontId="23" fillId="35" borderId="17" xfId="42" applyFill="1" applyBorder="1" applyAlignment="1">
      <alignment horizontal="center"/>
    </xf>
    <xf numFmtId="0" fontId="14" fillId="34" borderId="10" xfId="10" applyFill="1" applyBorder="1" applyAlignment="1">
      <alignment vertical="center" wrapText="1"/>
    </xf>
    <xf numFmtId="0" fontId="23" fillId="34" borderId="25" xfId="42" applyFill="1" applyBorder="1" applyAlignment="1">
      <alignment horizontal="center"/>
    </xf>
    <xf numFmtId="0" fontId="23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4" fillId="34" borderId="28" xfId="10" applyFill="1" applyBorder="1" applyAlignment="1">
      <alignment horizontal="center"/>
    </xf>
    <xf numFmtId="0" fontId="14" fillId="33" borderId="29" xfId="10" applyFill="1" applyBorder="1" applyAlignment="1">
      <alignment horizontal="center"/>
    </xf>
    <xf numFmtId="0" fontId="14" fillId="34" borderId="29" xfId="10" applyFill="1" applyBorder="1" applyAlignment="1">
      <alignment horizontal="center"/>
    </xf>
    <xf numFmtId="0" fontId="14" fillId="34" borderId="0" xfId="10" applyFill="1" applyBorder="1" applyAlignment="1">
      <alignment horizontal="center"/>
    </xf>
    <xf numFmtId="0" fontId="14" fillId="35" borderId="29" xfId="10" applyFill="1" applyBorder="1" applyAlignment="1">
      <alignment horizontal="center"/>
    </xf>
    <xf numFmtId="0" fontId="14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6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164" fontId="29" fillId="52" borderId="27" xfId="104" applyNumberFormat="1" applyFont="1" applyFill="1" applyBorder="1" applyAlignment="1">
      <alignment horizontal="center" vertical="center"/>
    </xf>
    <xf numFmtId="3" fontId="31" fillId="52" borderId="27" xfId="0" applyNumberFormat="1" applyFont="1" applyFill="1" applyBorder="1" applyAlignment="1">
      <alignment horizontal="center" wrapText="1"/>
    </xf>
    <xf numFmtId="164" fontId="47" fillId="52" borderId="27" xfId="104" applyNumberFormat="1" applyFont="1" applyFill="1" applyBorder="1" applyAlignment="1">
      <alignment horizontal="center" vertical="center"/>
    </xf>
    <xf numFmtId="3" fontId="45" fillId="52" borderId="27" xfId="0" applyNumberFormat="1" applyFont="1" applyFill="1" applyBorder="1" applyAlignment="1">
      <alignment horizontal="center" wrapText="1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1" fontId="46" fillId="36" borderId="27" xfId="0" applyNumberFormat="1" applyFont="1" applyFill="1" applyBorder="1" applyAlignment="1">
      <alignment horizontal="right"/>
    </xf>
    <xf numFmtId="1" fontId="45" fillId="36" borderId="27" xfId="0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/>
    </xf>
    <xf numFmtId="0" fontId="41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39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0" fillId="0" borderId="32" xfId="0" applyBorder="1"/>
    <xf numFmtId="0" fontId="45" fillId="0" borderId="27" xfId="0" applyFont="1" applyFill="1" applyBorder="1" applyAlignment="1">
      <alignment horizontal="center" vertical="center" wrapText="1"/>
    </xf>
    <xf numFmtId="10" fontId="43" fillId="0" borderId="27" xfId="0" applyNumberFormat="1" applyFont="1" applyFill="1" applyBorder="1"/>
    <xf numFmtId="2" fontId="30" fillId="0" borderId="27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164" fontId="26" fillId="59" borderId="27" xfId="0" applyNumberFormat="1" applyFont="1" applyFill="1" applyBorder="1" applyAlignment="1">
      <alignment horizontal="center" vertical="center" wrapText="1"/>
    </xf>
    <xf numFmtId="0" fontId="26" fillId="59" borderId="27" xfId="0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10" fontId="42" fillId="0" borderId="27" xfId="0" applyNumberFormat="1" applyFont="1" applyFill="1" applyBorder="1"/>
    <xf numFmtId="165" fontId="30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3" fontId="42" fillId="0" borderId="27" xfId="0" applyNumberFormat="1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 vertical="center"/>
    </xf>
    <xf numFmtId="4" fontId="31" fillId="0" borderId="27" xfId="0" applyNumberFormat="1" applyFont="1" applyBorder="1" applyAlignment="1">
      <alignment vertical="center" wrapText="1"/>
    </xf>
    <xf numFmtId="2" fontId="31" fillId="0" borderId="27" xfId="0" applyNumberFormat="1" applyFont="1" applyFill="1" applyBorder="1" applyAlignment="1">
      <alignment horizontal="center" vertical="center"/>
    </xf>
    <xf numFmtId="2" fontId="46" fillId="0" borderId="32" xfId="276" applyNumberFormat="1" applyBorder="1"/>
    <xf numFmtId="165" fontId="31" fillId="52" borderId="27" xfId="82" applyNumberFormat="1" applyFont="1" applyFill="1" applyBorder="1" applyAlignment="1">
      <alignment horizontal="center"/>
    </xf>
    <xf numFmtId="2" fontId="46" fillId="0" borderId="32" xfId="295" applyNumberFormat="1" applyBorder="1"/>
    <xf numFmtId="0" fontId="46" fillId="0" borderId="32" xfId="296" applyNumberFormat="1" applyBorder="1"/>
    <xf numFmtId="3" fontId="46" fillId="0" borderId="32" xfId="295" applyNumberFormat="1" applyBorder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" fontId="42" fillId="0" borderId="27" xfId="0" applyNumberFormat="1" applyFont="1" applyFill="1" applyBorder="1" applyAlignment="1">
      <alignment horizontal="right"/>
    </xf>
    <xf numFmtId="1" fontId="31" fillId="0" borderId="27" xfId="0" applyNumberFormat="1" applyFont="1" applyFill="1" applyBorder="1" applyAlignment="1">
      <alignment horizont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7" xfId="82" applyNumberFormat="1" applyFont="1" applyFill="1" applyBorder="1" applyAlignment="1">
      <alignment horizontal="center"/>
    </xf>
    <xf numFmtId="165" fontId="45" fillId="52" borderId="27" xfId="82" applyNumberFormat="1" applyFont="1" applyFill="1" applyBorder="1" applyAlignment="1">
      <alignment horizontal="center"/>
    </xf>
    <xf numFmtId="0" fontId="0" fillId="0" borderId="0" xfId="0" applyFill="1"/>
    <xf numFmtId="0" fontId="46" fillId="0" borderId="32" xfId="294" applyNumberFormat="1" applyBorder="1" applyAlignment="1">
      <alignment horizontal="right"/>
    </xf>
    <xf numFmtId="0" fontId="46" fillId="0" borderId="32" xfId="295" applyNumberFormat="1" applyBorder="1" applyAlignment="1">
      <alignment horizontal="right"/>
    </xf>
    <xf numFmtId="0" fontId="46" fillId="0" borderId="34" xfId="295" applyNumberFormat="1" applyBorder="1" applyAlignment="1">
      <alignment horizontal="right"/>
    </xf>
    <xf numFmtId="165" fontId="0" fillId="0" borderId="27" xfId="0" applyNumberFormat="1" applyBorder="1"/>
    <xf numFmtId="165" fontId="0" fillId="36" borderId="27" xfId="0" applyNumberFormat="1" applyFill="1" applyBorder="1"/>
    <xf numFmtId="165" fontId="0" fillId="0" borderId="27" xfId="0" applyNumberFormat="1" applyFill="1" applyBorder="1"/>
    <xf numFmtId="165" fontId="44" fillId="36" borderId="27" xfId="0" applyNumberFormat="1" applyFont="1" applyFill="1" applyBorder="1"/>
    <xf numFmtId="1" fontId="46" fillId="0" borderId="27" xfId="0" applyNumberFormat="1" applyFont="1" applyBorder="1" applyAlignment="1">
      <alignment horizontal="right" wrapText="1"/>
    </xf>
    <xf numFmtId="0" fontId="21" fillId="36" borderId="0" xfId="0" applyFont="1" applyFill="1"/>
    <xf numFmtId="167" fontId="48" fillId="0" borderId="27" xfId="0" applyNumberFormat="1" applyFont="1" applyFill="1" applyBorder="1" applyAlignment="1">
      <alignment vertical="center" wrapText="1"/>
    </xf>
    <xf numFmtId="0" fontId="49" fillId="36" borderId="0" xfId="0" applyFont="1" applyFill="1" applyBorder="1" applyAlignment="1">
      <alignment vertical="center" wrapText="1"/>
    </xf>
    <xf numFmtId="1" fontId="49" fillId="36" borderId="0" xfId="0" applyNumberFormat="1" applyFont="1" applyFill="1" applyBorder="1" applyAlignment="1">
      <alignment vertical="center" wrapText="1"/>
    </xf>
    <xf numFmtId="0" fontId="49" fillId="36" borderId="0" xfId="0" applyFont="1" applyFill="1" applyBorder="1" applyAlignment="1">
      <alignment horizontal="center" vertical="center" wrapText="1"/>
    </xf>
    <xf numFmtId="1" fontId="49" fillId="36" borderId="0" xfId="0" applyNumberFormat="1" applyFont="1" applyFill="1" applyBorder="1" applyAlignment="1">
      <alignment horizontal="center" vertical="center" wrapText="1"/>
    </xf>
    <xf numFmtId="164" fontId="50" fillId="52" borderId="0" xfId="104" applyNumberFormat="1" applyFont="1" applyFill="1" applyBorder="1" applyAlignment="1">
      <alignment horizontal="center" vertical="center"/>
    </xf>
    <xf numFmtId="3" fontId="49" fillId="52" borderId="0" xfId="0" applyNumberFormat="1" applyFont="1" applyFill="1" applyBorder="1" applyAlignment="1">
      <alignment horizontal="center" wrapText="1"/>
    </xf>
    <xf numFmtId="165" fontId="49" fillId="52" borderId="0" xfId="82" applyNumberFormat="1" applyFont="1" applyFill="1" applyBorder="1" applyAlignment="1">
      <alignment horizontal="center"/>
    </xf>
    <xf numFmtId="168" fontId="49" fillId="0" borderId="0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Border="1" applyAlignment="1">
      <alignment horizontal="center" wrapText="1"/>
    </xf>
    <xf numFmtId="3" fontId="49" fillId="36" borderId="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8" t="s">
        <v>0</v>
      </c>
      <c r="B1" s="138"/>
      <c r="C1" s="138"/>
      <c r="D1" s="138"/>
      <c r="E1" s="138"/>
      <c r="F1" s="138"/>
      <c r="G1" s="138"/>
    </row>
    <row r="2" spans="1:7" x14ac:dyDescent="0.25">
      <c r="A2" s="138"/>
      <c r="B2" s="138"/>
      <c r="C2" s="138"/>
      <c r="D2" s="138"/>
      <c r="E2" s="138"/>
      <c r="F2" s="138"/>
      <c r="G2" s="138"/>
    </row>
    <row r="3" spans="1:7" ht="15.75" thickBot="1" x14ac:dyDescent="0.3">
      <c r="A3" s="139"/>
      <c r="B3" s="139"/>
      <c r="C3" s="140"/>
      <c r="D3" s="139"/>
      <c r="E3" s="139"/>
      <c r="F3" s="139"/>
      <c r="G3" s="13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0"/>
  <sheetViews>
    <sheetView tabSelected="1" zoomScaleNormal="100" workbookViewId="0">
      <selection activeCell="F40" sqref="F40"/>
    </sheetView>
  </sheetViews>
  <sheetFormatPr defaultColWidth="9.140625" defaultRowHeight="15" x14ac:dyDescent="0.25"/>
  <cols>
    <col min="1" max="1" width="13.42578125" style="40" customWidth="1"/>
    <col min="2" max="2" width="20.140625" style="40" customWidth="1"/>
    <col min="3" max="3" width="34.140625" style="40" customWidth="1"/>
    <col min="4" max="4" width="20.570312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41" t="s">
        <v>174</v>
      </c>
      <c r="C2" s="141"/>
      <c r="D2" s="141"/>
      <c r="E2" s="141"/>
    </row>
    <row r="3" spans="2:5" ht="54" customHeight="1" x14ac:dyDescent="0.25">
      <c r="B3" s="70" t="s">
        <v>56</v>
      </c>
      <c r="C3" s="51" t="s">
        <v>1</v>
      </c>
      <c r="D3" s="51" t="s">
        <v>175</v>
      </c>
      <c r="E3" s="51" t="s">
        <v>59</v>
      </c>
    </row>
    <row r="4" spans="2:5" ht="0.75" hidden="1" customHeight="1" x14ac:dyDescent="0.25">
      <c r="B4" s="49"/>
      <c r="C4" s="50"/>
      <c r="D4" s="50"/>
      <c r="E4" s="54"/>
    </row>
    <row r="5" spans="2:5" x14ac:dyDescent="0.25">
      <c r="B5" s="80">
        <v>1</v>
      </c>
      <c r="C5" s="54" t="s">
        <v>7</v>
      </c>
      <c r="D5" s="84" t="s">
        <v>57</v>
      </c>
      <c r="E5" s="84" t="s">
        <v>57</v>
      </c>
    </row>
    <row r="6" spans="2:5" x14ac:dyDescent="0.25">
      <c r="B6" s="80">
        <v>2</v>
      </c>
      <c r="C6" s="54" t="s">
        <v>8</v>
      </c>
      <c r="D6" s="84" t="s">
        <v>57</v>
      </c>
      <c r="E6" s="84" t="s">
        <v>57</v>
      </c>
    </row>
    <row r="7" spans="2:5" x14ac:dyDescent="0.25">
      <c r="B7" s="80">
        <v>3</v>
      </c>
      <c r="C7" s="54" t="s">
        <v>10</v>
      </c>
      <c r="D7" s="84" t="s">
        <v>57</v>
      </c>
      <c r="E7" s="84">
        <v>1</v>
      </c>
    </row>
    <row r="8" spans="2:5" x14ac:dyDescent="0.25">
      <c r="B8" s="80">
        <v>4</v>
      </c>
      <c r="C8" s="54" t="s">
        <v>9</v>
      </c>
      <c r="D8" s="84" t="s">
        <v>57</v>
      </c>
      <c r="E8" s="84">
        <v>1</v>
      </c>
    </row>
    <row r="9" spans="2:5" x14ac:dyDescent="0.25">
      <c r="B9" s="80">
        <v>5</v>
      </c>
      <c r="C9" s="54" t="s">
        <v>11</v>
      </c>
      <c r="D9" s="84" t="s">
        <v>57</v>
      </c>
      <c r="E9" s="84">
        <v>-2</v>
      </c>
    </row>
    <row r="10" spans="2:5" x14ac:dyDescent="0.25">
      <c r="B10" s="80">
        <v>6</v>
      </c>
      <c r="C10" s="54" t="s">
        <v>14</v>
      </c>
      <c r="D10" s="84" t="s">
        <v>57</v>
      </c>
      <c r="E10" s="84">
        <v>2</v>
      </c>
    </row>
    <row r="11" spans="2:5" ht="15" customHeight="1" x14ac:dyDescent="0.25">
      <c r="B11" s="80">
        <v>7</v>
      </c>
      <c r="C11" s="54" t="s">
        <v>12</v>
      </c>
      <c r="D11" s="84" t="s">
        <v>57</v>
      </c>
      <c r="E11" s="84">
        <v>-1</v>
      </c>
    </row>
    <row r="12" spans="2:5" x14ac:dyDescent="0.25">
      <c r="B12" s="80">
        <v>8</v>
      </c>
      <c r="C12" s="54" t="s">
        <v>29</v>
      </c>
      <c r="D12" s="84" t="s">
        <v>57</v>
      </c>
      <c r="E12" s="84">
        <v>2</v>
      </c>
    </row>
    <row r="13" spans="2:5" x14ac:dyDescent="0.25">
      <c r="B13" s="80">
        <v>9</v>
      </c>
      <c r="C13" s="54" t="s">
        <v>15</v>
      </c>
      <c r="D13" s="84">
        <v>1</v>
      </c>
      <c r="E13" s="84" t="s">
        <v>57</v>
      </c>
    </row>
    <row r="14" spans="2:5" x14ac:dyDescent="0.25">
      <c r="B14" s="80">
        <v>10</v>
      </c>
      <c r="C14" s="54" t="s">
        <v>13</v>
      </c>
      <c r="D14" s="84">
        <v>1</v>
      </c>
      <c r="E14" s="84">
        <v>-3</v>
      </c>
    </row>
    <row r="15" spans="2:5" x14ac:dyDescent="0.25">
      <c r="B15" s="80">
        <v>11</v>
      </c>
      <c r="C15" s="54" t="s">
        <v>24</v>
      </c>
      <c r="D15" s="84">
        <v>-2</v>
      </c>
      <c r="E15" s="84" t="s">
        <v>57</v>
      </c>
    </row>
    <row r="16" spans="2:5" x14ac:dyDescent="0.25">
      <c r="B16" s="80">
        <v>12</v>
      </c>
      <c r="C16" s="54" t="s">
        <v>17</v>
      </c>
      <c r="D16" s="84" t="s">
        <v>57</v>
      </c>
      <c r="E16" s="84">
        <v>1</v>
      </c>
    </row>
    <row r="17" spans="2:11" x14ac:dyDescent="0.25">
      <c r="B17" s="80">
        <v>13</v>
      </c>
      <c r="C17" s="54" t="s">
        <v>18</v>
      </c>
      <c r="D17" s="84">
        <v>5</v>
      </c>
      <c r="E17" s="84">
        <v>1</v>
      </c>
    </row>
    <row r="18" spans="2:11" x14ac:dyDescent="0.25">
      <c r="B18" s="80">
        <v>14</v>
      </c>
      <c r="C18" s="54" t="s">
        <v>32</v>
      </c>
      <c r="D18" s="84" t="s">
        <v>57</v>
      </c>
      <c r="E18" s="84">
        <v>4</v>
      </c>
    </row>
    <row r="19" spans="2:11" x14ac:dyDescent="0.25">
      <c r="B19" s="80">
        <v>15</v>
      </c>
      <c r="C19" s="54" t="s">
        <v>37</v>
      </c>
      <c r="D19" s="84" t="s">
        <v>57</v>
      </c>
      <c r="E19" s="84">
        <v>6</v>
      </c>
    </row>
    <row r="20" spans="2:11" x14ac:dyDescent="0.25">
      <c r="B20" s="80">
        <v>16</v>
      </c>
      <c r="C20" s="54" t="s">
        <v>20</v>
      </c>
      <c r="D20" s="84" t="s">
        <v>57</v>
      </c>
      <c r="E20" s="84">
        <v>-4</v>
      </c>
    </row>
    <row r="21" spans="2:11" x14ac:dyDescent="0.25">
      <c r="B21" s="80">
        <v>17</v>
      </c>
      <c r="C21" s="54" t="s">
        <v>21</v>
      </c>
      <c r="D21" s="84" t="s">
        <v>57</v>
      </c>
      <c r="E21" s="84">
        <v>-1</v>
      </c>
    </row>
    <row r="22" spans="2:11" x14ac:dyDescent="0.25">
      <c r="B22" s="80">
        <v>18</v>
      </c>
      <c r="C22" s="54" t="s">
        <v>35</v>
      </c>
      <c r="D22" s="84">
        <v>-5</v>
      </c>
      <c r="E22" s="84">
        <v>-3</v>
      </c>
    </row>
    <row r="23" spans="2:11" x14ac:dyDescent="0.25">
      <c r="B23" s="80">
        <v>19</v>
      </c>
      <c r="C23" s="54" t="s">
        <v>22</v>
      </c>
      <c r="D23" s="84" t="s">
        <v>57</v>
      </c>
      <c r="E23" s="84">
        <v>-2</v>
      </c>
    </row>
    <row r="24" spans="2:11" x14ac:dyDescent="0.25">
      <c r="B24" s="80">
        <v>20</v>
      </c>
      <c r="C24" s="54" t="s">
        <v>25</v>
      </c>
      <c r="D24" s="84" t="s">
        <v>57</v>
      </c>
      <c r="E24" s="84">
        <v>3</v>
      </c>
    </row>
    <row r="25" spans="2:11" x14ac:dyDescent="0.25">
      <c r="B25" s="80">
        <v>21</v>
      </c>
      <c r="C25" s="54" t="s">
        <v>16</v>
      </c>
      <c r="D25" s="84">
        <v>1</v>
      </c>
      <c r="E25" s="84">
        <v>-2</v>
      </c>
    </row>
    <row r="26" spans="2:11" x14ac:dyDescent="0.25">
      <c r="B26" s="80">
        <v>22</v>
      </c>
      <c r="C26" s="54" t="s">
        <v>41</v>
      </c>
      <c r="D26" s="84">
        <v>-1</v>
      </c>
      <c r="E26" s="84">
        <v>3</v>
      </c>
    </row>
    <row r="27" spans="2:11" x14ac:dyDescent="0.25">
      <c r="B27" s="80">
        <v>23</v>
      </c>
      <c r="C27" s="54" t="s">
        <v>26</v>
      </c>
      <c r="D27" s="84">
        <v>3</v>
      </c>
      <c r="E27" s="84">
        <v>-3</v>
      </c>
    </row>
    <row r="28" spans="2:11" x14ac:dyDescent="0.25">
      <c r="B28" s="80">
        <v>24</v>
      </c>
      <c r="C28" s="54" t="s">
        <v>30</v>
      </c>
      <c r="D28" s="84">
        <v>-1</v>
      </c>
      <c r="E28" s="84">
        <v>2</v>
      </c>
      <c r="K28" s="40" t="s">
        <v>58</v>
      </c>
    </row>
    <row r="29" spans="2:11" x14ac:dyDescent="0.25">
      <c r="B29" s="80">
        <v>25</v>
      </c>
      <c r="C29" s="54" t="s">
        <v>28</v>
      </c>
      <c r="D29" s="84">
        <v>2</v>
      </c>
      <c r="E29" s="84">
        <v>-1</v>
      </c>
    </row>
    <row r="30" spans="2:11" x14ac:dyDescent="0.25">
      <c r="B30" s="80">
        <v>26</v>
      </c>
      <c r="C30" s="54" t="s">
        <v>31</v>
      </c>
      <c r="D30" s="84">
        <v>-2</v>
      </c>
      <c r="E30" s="84">
        <v>1</v>
      </c>
    </row>
    <row r="31" spans="2:11" x14ac:dyDescent="0.25">
      <c r="B31" s="80">
        <v>27</v>
      </c>
      <c r="C31" s="54" t="s">
        <v>42</v>
      </c>
      <c r="D31" s="84">
        <v>3</v>
      </c>
      <c r="E31" s="84">
        <v>4</v>
      </c>
    </row>
    <row r="32" spans="2:11" ht="15" customHeight="1" x14ac:dyDescent="0.25">
      <c r="B32" s="80">
        <v>28</v>
      </c>
      <c r="C32" s="54" t="s">
        <v>48</v>
      </c>
      <c r="D32" s="84">
        <v>3</v>
      </c>
      <c r="E32" s="84">
        <v>-6</v>
      </c>
    </row>
    <row r="33" spans="2:5" x14ac:dyDescent="0.25">
      <c r="B33" s="80">
        <v>29</v>
      </c>
      <c r="C33" s="54" t="s">
        <v>23</v>
      </c>
      <c r="D33" s="84">
        <v>-1</v>
      </c>
      <c r="E33" s="84">
        <v>1</v>
      </c>
    </row>
    <row r="34" spans="2:5" x14ac:dyDescent="0.25">
      <c r="B34" s="80">
        <v>30</v>
      </c>
      <c r="C34" s="54" t="s">
        <v>43</v>
      </c>
      <c r="D34" s="84">
        <v>-1</v>
      </c>
      <c r="E34" s="84">
        <v>9</v>
      </c>
    </row>
    <row r="35" spans="2:5" x14ac:dyDescent="0.25">
      <c r="B35" s="80">
        <v>31</v>
      </c>
      <c r="C35" s="54" t="s">
        <v>38</v>
      </c>
      <c r="D35" s="84">
        <v>1</v>
      </c>
      <c r="E35" s="84">
        <v>12</v>
      </c>
    </row>
    <row r="36" spans="2:5" x14ac:dyDescent="0.25">
      <c r="B36" s="80">
        <v>32</v>
      </c>
      <c r="C36" s="54" t="s">
        <v>46</v>
      </c>
      <c r="D36" s="84">
        <v>3</v>
      </c>
      <c r="E36" s="84">
        <v>5</v>
      </c>
    </row>
    <row r="37" spans="2:5" x14ac:dyDescent="0.25">
      <c r="B37" s="80">
        <v>33</v>
      </c>
      <c r="C37" s="54" t="s">
        <v>40</v>
      </c>
      <c r="D37" s="84" t="s">
        <v>57</v>
      </c>
      <c r="E37" s="84">
        <v>7</v>
      </c>
    </row>
    <row r="38" spans="2:5" x14ac:dyDescent="0.25">
      <c r="B38" s="80">
        <v>34</v>
      </c>
      <c r="C38" s="54" t="s">
        <v>39</v>
      </c>
      <c r="D38" s="84">
        <v>-9</v>
      </c>
      <c r="E38" s="84">
        <v>-6</v>
      </c>
    </row>
    <row r="39" spans="2:5" x14ac:dyDescent="0.25">
      <c r="B39" s="80">
        <v>35</v>
      </c>
      <c r="C39" s="54" t="s">
        <v>36</v>
      </c>
      <c r="D39" s="84">
        <v>-1</v>
      </c>
      <c r="E39" s="84">
        <v>6</v>
      </c>
    </row>
    <row r="40" spans="2:5" x14ac:dyDescent="0.25">
      <c r="B40" s="80">
        <v>36</v>
      </c>
      <c r="C40" s="54" t="s">
        <v>19</v>
      </c>
      <c r="D40" s="84">
        <v>1</v>
      </c>
      <c r="E40" s="84">
        <v>-2</v>
      </c>
    </row>
    <row r="41" spans="2:5" x14ac:dyDescent="0.25">
      <c r="B41" s="80">
        <v>37</v>
      </c>
      <c r="C41" s="54" t="s">
        <v>27</v>
      </c>
      <c r="D41" s="84">
        <v>-1</v>
      </c>
      <c r="E41" s="84">
        <v>-5</v>
      </c>
    </row>
    <row r="42" spans="2:5" x14ac:dyDescent="0.25">
      <c r="B42" s="80">
        <v>38</v>
      </c>
      <c r="C42" s="54" t="s">
        <v>44</v>
      </c>
      <c r="D42" s="84" t="s">
        <v>57</v>
      </c>
      <c r="E42" s="84">
        <v>-5</v>
      </c>
    </row>
    <row r="43" spans="2:5" x14ac:dyDescent="0.25">
      <c r="B43" s="80">
        <v>39</v>
      </c>
      <c r="C43" s="54" t="s">
        <v>33</v>
      </c>
      <c r="D43" s="84">
        <v>3</v>
      </c>
      <c r="E43" s="84">
        <v>-4</v>
      </c>
    </row>
    <row r="44" spans="2:5" x14ac:dyDescent="0.25">
      <c r="B44" s="80">
        <v>40</v>
      </c>
      <c r="C44" s="54" t="s">
        <v>49</v>
      </c>
      <c r="D44" s="84" t="s">
        <v>57</v>
      </c>
      <c r="E44" s="84">
        <v>-4</v>
      </c>
    </row>
    <row r="45" spans="2:5" x14ac:dyDescent="0.25">
      <c r="B45" s="80">
        <v>41</v>
      </c>
      <c r="C45" s="54" t="s">
        <v>34</v>
      </c>
      <c r="D45" s="84">
        <v>-2</v>
      </c>
      <c r="E45" s="84">
        <v>-3</v>
      </c>
    </row>
    <row r="46" spans="2:5" x14ac:dyDescent="0.25">
      <c r="B46" s="80">
        <v>42</v>
      </c>
      <c r="C46" s="54" t="s">
        <v>50</v>
      </c>
      <c r="D46" s="84">
        <v>1</v>
      </c>
      <c r="E46" s="84" t="s">
        <v>57</v>
      </c>
    </row>
    <row r="47" spans="2:5" x14ac:dyDescent="0.25">
      <c r="B47" s="80">
        <v>43</v>
      </c>
      <c r="C47" s="54" t="s">
        <v>45</v>
      </c>
      <c r="D47" s="84">
        <v>-2</v>
      </c>
      <c r="E47" s="84">
        <v>-14</v>
      </c>
    </row>
    <row r="48" spans="2:5" x14ac:dyDescent="0.25">
      <c r="B48" s="80">
        <v>44</v>
      </c>
      <c r="C48" s="54" t="s">
        <v>47</v>
      </c>
      <c r="D48" s="84" t="s">
        <v>57</v>
      </c>
      <c r="E48" s="84" t="s">
        <v>57</v>
      </c>
    </row>
    <row r="49" spans="2:5" x14ac:dyDescent="0.25">
      <c r="B49" s="80">
        <v>45</v>
      </c>
      <c r="C49" s="54" t="s">
        <v>51</v>
      </c>
      <c r="D49" s="84" t="s">
        <v>57</v>
      </c>
      <c r="E49" s="84" t="s">
        <v>57</v>
      </c>
    </row>
    <row r="50" spans="2:5" x14ac:dyDescent="0.25">
      <c r="B50" s="82"/>
      <c r="C50" s="44"/>
      <c r="D50" s="83"/>
    </row>
  </sheetData>
  <mergeCells count="1">
    <mergeCell ref="B2:E2"/>
  </mergeCells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B5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1"/>
  <sheetViews>
    <sheetView workbookViewId="0">
      <selection activeCell="D49" sqref="D49"/>
    </sheetView>
  </sheetViews>
  <sheetFormatPr defaultRowHeight="15" x14ac:dyDescent="0.25"/>
  <cols>
    <col min="1" max="1" width="9.140625" style="40"/>
    <col min="2" max="2" width="17.28515625" style="40" customWidth="1"/>
    <col min="3" max="3" width="32" style="40" customWidth="1"/>
    <col min="4" max="4" width="20.85546875" style="40" customWidth="1"/>
    <col min="5" max="5" width="19.85546875" style="40" customWidth="1"/>
    <col min="6" max="16384" width="9.140625" style="40"/>
  </cols>
  <sheetData>
    <row r="2" spans="2:5" ht="51" customHeight="1" x14ac:dyDescent="0.25">
      <c r="B2" s="141" t="s">
        <v>176</v>
      </c>
      <c r="C2" s="141"/>
      <c r="D2" s="141"/>
      <c r="E2" s="141"/>
    </row>
    <row r="3" spans="2:5" ht="46.5" customHeight="1" x14ac:dyDescent="0.25">
      <c r="B3" s="70" t="s">
        <v>56</v>
      </c>
      <c r="C3" s="51" t="s">
        <v>1</v>
      </c>
      <c r="D3" s="51" t="s">
        <v>175</v>
      </c>
      <c r="E3" s="51" t="s">
        <v>59</v>
      </c>
    </row>
    <row r="4" spans="2:5" ht="25.5" customHeight="1" x14ac:dyDescent="0.25">
      <c r="B4" s="142" t="s">
        <v>60</v>
      </c>
      <c r="C4" s="142"/>
      <c r="D4" s="142"/>
      <c r="E4" s="142"/>
    </row>
    <row r="5" spans="2:5" x14ac:dyDescent="0.25">
      <c r="B5" s="85">
        <v>1</v>
      </c>
      <c r="C5" s="86" t="s">
        <v>7</v>
      </c>
      <c r="D5" s="79" t="s">
        <v>57</v>
      </c>
      <c r="E5" s="79" t="s">
        <v>57</v>
      </c>
    </row>
    <row r="6" spans="2:5" x14ac:dyDescent="0.25">
      <c r="B6" s="85">
        <v>2</v>
      </c>
      <c r="C6" s="86" t="s">
        <v>8</v>
      </c>
      <c r="D6" s="71" t="s">
        <v>57</v>
      </c>
      <c r="E6" s="71" t="s">
        <v>57</v>
      </c>
    </row>
    <row r="7" spans="2:5" x14ac:dyDescent="0.25">
      <c r="B7" s="85">
        <v>3</v>
      </c>
      <c r="C7" s="86" t="s">
        <v>10</v>
      </c>
      <c r="D7" s="79" t="s">
        <v>57</v>
      </c>
      <c r="E7" s="79" t="s">
        <v>57</v>
      </c>
    </row>
    <row r="8" spans="2:5" x14ac:dyDescent="0.25">
      <c r="B8" s="85">
        <v>4</v>
      </c>
      <c r="C8" s="86" t="s">
        <v>12</v>
      </c>
      <c r="D8" s="81" t="s">
        <v>57</v>
      </c>
      <c r="E8" s="79" t="s">
        <v>57</v>
      </c>
    </row>
    <row r="9" spans="2:5" x14ac:dyDescent="0.25">
      <c r="B9" s="85">
        <v>5</v>
      </c>
      <c r="C9" s="86" t="s">
        <v>15</v>
      </c>
      <c r="D9" s="81">
        <v>1</v>
      </c>
      <c r="E9" s="79">
        <v>1</v>
      </c>
    </row>
    <row r="10" spans="2:5" x14ac:dyDescent="0.25">
      <c r="B10" s="85">
        <v>6</v>
      </c>
      <c r="C10" s="86" t="s">
        <v>13</v>
      </c>
      <c r="D10" s="79">
        <v>1</v>
      </c>
      <c r="E10" s="81">
        <v>-1</v>
      </c>
    </row>
    <row r="11" spans="2:5" x14ac:dyDescent="0.25">
      <c r="B11" s="85">
        <v>7</v>
      </c>
      <c r="C11" s="86" t="s">
        <v>24</v>
      </c>
      <c r="D11" s="79">
        <v>-2</v>
      </c>
      <c r="E11" s="79" t="s">
        <v>57</v>
      </c>
    </row>
    <row r="12" spans="2:5" x14ac:dyDescent="0.25">
      <c r="B12" s="85">
        <v>8</v>
      </c>
      <c r="C12" s="86" t="s">
        <v>17</v>
      </c>
      <c r="D12" s="79" t="s">
        <v>57</v>
      </c>
      <c r="E12" s="79" t="s">
        <v>57</v>
      </c>
    </row>
    <row r="13" spans="2:5" x14ac:dyDescent="0.25">
      <c r="B13" s="85">
        <v>9</v>
      </c>
      <c r="C13" s="86" t="s">
        <v>35</v>
      </c>
      <c r="D13" s="81" t="s">
        <v>57</v>
      </c>
      <c r="E13" s="79" t="s">
        <v>57</v>
      </c>
    </row>
    <row r="14" spans="2:5" x14ac:dyDescent="0.25">
      <c r="B14" s="85">
        <v>10</v>
      </c>
      <c r="C14" s="86" t="s">
        <v>22</v>
      </c>
      <c r="D14" s="79" t="s">
        <v>57</v>
      </c>
      <c r="E14" s="79" t="s">
        <v>57</v>
      </c>
    </row>
    <row r="15" spans="2:5" x14ac:dyDescent="0.25">
      <c r="B15" s="85">
        <v>11</v>
      </c>
      <c r="C15" s="86" t="s">
        <v>25</v>
      </c>
      <c r="D15" s="81" t="s">
        <v>57</v>
      </c>
      <c r="E15" s="81">
        <v>2</v>
      </c>
    </row>
    <row r="16" spans="2:5" x14ac:dyDescent="0.25">
      <c r="B16" s="85">
        <v>12</v>
      </c>
      <c r="C16" s="86" t="s">
        <v>16</v>
      </c>
      <c r="D16" s="79" t="s">
        <v>57</v>
      </c>
      <c r="E16" s="79">
        <v>-1</v>
      </c>
    </row>
    <row r="17" spans="2:6" x14ac:dyDescent="0.25">
      <c r="B17" s="85">
        <v>13</v>
      </c>
      <c r="C17" s="86" t="s">
        <v>26</v>
      </c>
      <c r="D17" s="81" t="s">
        <v>57</v>
      </c>
      <c r="E17" s="79">
        <v>-1</v>
      </c>
    </row>
    <row r="18" spans="2:6" x14ac:dyDescent="0.25">
      <c r="B18" s="85">
        <v>14</v>
      </c>
      <c r="C18" s="86" t="s">
        <v>19</v>
      </c>
      <c r="D18" s="79" t="s">
        <v>57</v>
      </c>
      <c r="E18" s="79" t="s">
        <v>57</v>
      </c>
    </row>
    <row r="19" spans="2:6" x14ac:dyDescent="0.25">
      <c r="B19" s="143" t="s">
        <v>61</v>
      </c>
      <c r="C19" s="143"/>
      <c r="D19" s="143"/>
      <c r="E19" s="144"/>
      <c r="F19" s="44"/>
    </row>
    <row r="20" spans="2:6" x14ac:dyDescent="0.25">
      <c r="B20" s="80">
        <v>1</v>
      </c>
      <c r="C20" s="86" t="s">
        <v>11</v>
      </c>
      <c r="D20" s="81" t="s">
        <v>57</v>
      </c>
      <c r="E20" s="81" t="s">
        <v>57</v>
      </c>
      <c r="F20" s="44"/>
    </row>
    <row r="21" spans="2:6" x14ac:dyDescent="0.25">
      <c r="B21" s="80">
        <v>2</v>
      </c>
      <c r="C21" s="86" t="s">
        <v>37</v>
      </c>
      <c r="D21" s="81" t="s">
        <v>57</v>
      </c>
      <c r="E21" s="81" t="s">
        <v>57</v>
      </c>
      <c r="F21" s="44"/>
    </row>
    <row r="22" spans="2:6" x14ac:dyDescent="0.25">
      <c r="B22" s="80">
        <v>3</v>
      </c>
      <c r="C22" s="86" t="s">
        <v>41</v>
      </c>
      <c r="D22" s="81" t="s">
        <v>57</v>
      </c>
      <c r="E22" s="81" t="s">
        <v>57</v>
      </c>
      <c r="F22" s="44"/>
    </row>
    <row r="23" spans="2:6" x14ac:dyDescent="0.25">
      <c r="B23" s="80">
        <v>4</v>
      </c>
      <c r="C23" s="86" t="s">
        <v>30</v>
      </c>
      <c r="D23" s="81" t="s">
        <v>57</v>
      </c>
      <c r="E23" s="81" t="s">
        <v>57</v>
      </c>
      <c r="F23" s="44"/>
    </row>
    <row r="24" spans="2:6" x14ac:dyDescent="0.25">
      <c r="B24" s="80">
        <v>5</v>
      </c>
      <c r="C24" s="86" t="s">
        <v>31</v>
      </c>
      <c r="D24" s="81" t="s">
        <v>57</v>
      </c>
      <c r="E24" s="81" t="s">
        <v>57</v>
      </c>
      <c r="F24" s="44"/>
    </row>
    <row r="25" spans="2:6" x14ac:dyDescent="0.25">
      <c r="B25" s="80">
        <v>6</v>
      </c>
      <c r="C25" s="86" t="s">
        <v>42</v>
      </c>
      <c r="D25" s="81">
        <v>2</v>
      </c>
      <c r="E25" s="81">
        <v>2</v>
      </c>
      <c r="F25" s="44"/>
    </row>
    <row r="26" spans="2:6" x14ac:dyDescent="0.25">
      <c r="B26" s="80">
        <v>7</v>
      </c>
      <c r="C26" s="86" t="s">
        <v>23</v>
      </c>
      <c r="D26" s="81" t="s">
        <v>57</v>
      </c>
      <c r="E26" s="81" t="s">
        <v>57</v>
      </c>
      <c r="F26" s="44"/>
    </row>
    <row r="27" spans="2:6" x14ac:dyDescent="0.25">
      <c r="B27" s="80">
        <v>8</v>
      </c>
      <c r="C27" s="86" t="s">
        <v>38</v>
      </c>
      <c r="D27" s="81">
        <v>1</v>
      </c>
      <c r="E27" s="81">
        <v>8</v>
      </c>
      <c r="F27" s="44"/>
    </row>
    <row r="28" spans="2:6" x14ac:dyDescent="0.25">
      <c r="B28" s="80">
        <v>9</v>
      </c>
      <c r="C28" s="86" t="s">
        <v>46</v>
      </c>
      <c r="D28" s="81">
        <v>2</v>
      </c>
      <c r="E28" s="81">
        <v>3</v>
      </c>
      <c r="F28" s="44"/>
    </row>
    <row r="29" spans="2:6" x14ac:dyDescent="0.25">
      <c r="B29" s="80">
        <v>10</v>
      </c>
      <c r="C29" s="86" t="s">
        <v>39</v>
      </c>
      <c r="D29" s="81">
        <v>-4</v>
      </c>
      <c r="E29" s="81">
        <v>-4</v>
      </c>
      <c r="F29" s="44"/>
    </row>
    <row r="30" spans="2:6" x14ac:dyDescent="0.25">
      <c r="B30" s="80">
        <v>11</v>
      </c>
      <c r="C30" s="86" t="s">
        <v>36</v>
      </c>
      <c r="D30" s="81">
        <v>-1</v>
      </c>
      <c r="E30" s="81">
        <v>3</v>
      </c>
      <c r="F30" s="44"/>
    </row>
    <row r="31" spans="2:6" x14ac:dyDescent="0.25">
      <c r="B31" s="80">
        <v>12</v>
      </c>
      <c r="C31" s="86" t="s">
        <v>27</v>
      </c>
      <c r="D31" s="81" t="s">
        <v>57</v>
      </c>
      <c r="E31" s="81">
        <v>-3</v>
      </c>
      <c r="F31" s="44"/>
    </row>
    <row r="32" spans="2:6" x14ac:dyDescent="0.25">
      <c r="B32" s="80">
        <v>13</v>
      </c>
      <c r="C32" s="86" t="s">
        <v>44</v>
      </c>
      <c r="D32" s="81" t="s">
        <v>57</v>
      </c>
      <c r="E32" s="81">
        <v>-3</v>
      </c>
      <c r="F32" s="44"/>
    </row>
    <row r="33" spans="2:6" x14ac:dyDescent="0.25">
      <c r="B33" s="80">
        <v>14</v>
      </c>
      <c r="C33" s="86" t="s">
        <v>33</v>
      </c>
      <c r="D33" s="81">
        <v>1</v>
      </c>
      <c r="E33" s="81">
        <v>-3</v>
      </c>
      <c r="F33" s="44"/>
    </row>
    <row r="34" spans="2:6" x14ac:dyDescent="0.25">
      <c r="B34" s="80">
        <v>15</v>
      </c>
      <c r="C34" s="86" t="s">
        <v>34</v>
      </c>
      <c r="D34" s="81">
        <v>-1</v>
      </c>
      <c r="E34" s="81">
        <v>-2</v>
      </c>
      <c r="F34" s="44"/>
    </row>
    <row r="35" spans="2:6" x14ac:dyDescent="0.25">
      <c r="B35" s="80">
        <v>16</v>
      </c>
      <c r="C35" s="86" t="s">
        <v>50</v>
      </c>
      <c r="D35" s="81" t="s">
        <v>57</v>
      </c>
      <c r="E35" s="81">
        <v>-1</v>
      </c>
      <c r="F35" s="44"/>
    </row>
    <row r="36" spans="2:6" x14ac:dyDescent="0.25">
      <c r="B36" s="80">
        <v>17</v>
      </c>
      <c r="C36" s="86" t="s">
        <v>47</v>
      </c>
      <c r="D36" s="81" t="s">
        <v>57</v>
      </c>
      <c r="E36" s="81" t="s">
        <v>57</v>
      </c>
      <c r="F36" s="44"/>
    </row>
    <row r="37" spans="2:6" x14ac:dyDescent="0.25">
      <c r="B37" s="80">
        <v>18</v>
      </c>
      <c r="C37" s="86" t="s">
        <v>51</v>
      </c>
      <c r="D37" s="81" t="s">
        <v>57</v>
      </c>
      <c r="E37" s="81" t="s">
        <v>57</v>
      </c>
      <c r="F37" s="44"/>
    </row>
    <row r="38" spans="2:6" x14ac:dyDescent="0.25">
      <c r="B38" s="143" t="s">
        <v>62</v>
      </c>
      <c r="C38" s="143"/>
      <c r="D38" s="143"/>
      <c r="E38" s="143"/>
    </row>
    <row r="39" spans="2:6" x14ac:dyDescent="0.25">
      <c r="B39" s="80">
        <v>1</v>
      </c>
      <c r="C39" s="54" t="s">
        <v>9</v>
      </c>
      <c r="D39" s="81" t="s">
        <v>57</v>
      </c>
      <c r="E39" s="81" t="s">
        <v>57</v>
      </c>
    </row>
    <row r="40" spans="2:6" x14ac:dyDescent="0.25">
      <c r="B40" s="80">
        <v>2</v>
      </c>
      <c r="C40" s="54" t="s">
        <v>14</v>
      </c>
      <c r="D40" s="81" t="s">
        <v>57</v>
      </c>
      <c r="E40" s="81" t="s">
        <v>57</v>
      </c>
    </row>
    <row r="41" spans="2:6" x14ac:dyDescent="0.25">
      <c r="B41" s="80">
        <v>3</v>
      </c>
      <c r="C41" s="54" t="s">
        <v>29</v>
      </c>
      <c r="D41" s="81" t="s">
        <v>57</v>
      </c>
      <c r="E41" s="81" t="s">
        <v>57</v>
      </c>
    </row>
    <row r="42" spans="2:6" x14ac:dyDescent="0.25">
      <c r="B42" s="80">
        <v>4</v>
      </c>
      <c r="C42" s="54" t="s">
        <v>18</v>
      </c>
      <c r="D42" s="81">
        <v>3</v>
      </c>
      <c r="E42" s="81">
        <v>1</v>
      </c>
    </row>
    <row r="43" spans="2:6" x14ac:dyDescent="0.25">
      <c r="B43" s="80">
        <v>5</v>
      </c>
      <c r="C43" s="54" t="s">
        <v>32</v>
      </c>
      <c r="D43" s="81">
        <v>-1</v>
      </c>
      <c r="E43" s="81">
        <v>2</v>
      </c>
    </row>
    <row r="44" spans="2:6" x14ac:dyDescent="0.25">
      <c r="B44" s="80">
        <v>6</v>
      </c>
      <c r="C44" s="54" t="s">
        <v>20</v>
      </c>
      <c r="D44" s="81">
        <v>-1</v>
      </c>
      <c r="E44" s="81">
        <v>-2</v>
      </c>
    </row>
    <row r="45" spans="2:6" x14ac:dyDescent="0.25">
      <c r="B45" s="80">
        <v>7</v>
      </c>
      <c r="C45" s="54" t="s">
        <v>21</v>
      </c>
      <c r="D45" s="81">
        <v>-1</v>
      </c>
      <c r="E45" s="81">
        <v>-1</v>
      </c>
    </row>
    <row r="46" spans="2:6" x14ac:dyDescent="0.25">
      <c r="B46" s="80">
        <v>8</v>
      </c>
      <c r="C46" s="54" t="s">
        <v>28</v>
      </c>
      <c r="D46" s="81" t="s">
        <v>57</v>
      </c>
      <c r="E46" s="81">
        <v>1</v>
      </c>
    </row>
    <row r="47" spans="2:6" x14ac:dyDescent="0.25">
      <c r="B47" s="80">
        <v>9</v>
      </c>
      <c r="C47" s="54" t="s">
        <v>48</v>
      </c>
      <c r="D47" s="81">
        <v>1</v>
      </c>
      <c r="E47" s="81">
        <v>-1</v>
      </c>
    </row>
    <row r="48" spans="2:6" x14ac:dyDescent="0.25">
      <c r="B48" s="80">
        <v>10</v>
      </c>
      <c r="C48" s="54" t="s">
        <v>43</v>
      </c>
      <c r="D48" s="81">
        <v>-1</v>
      </c>
      <c r="E48" s="81">
        <v>2</v>
      </c>
    </row>
    <row r="49" spans="2:5" x14ac:dyDescent="0.25">
      <c r="B49" s="80">
        <v>11</v>
      </c>
      <c r="C49" s="54" t="s">
        <v>40</v>
      </c>
      <c r="D49" s="81" t="s">
        <v>57</v>
      </c>
      <c r="E49" s="81">
        <v>2</v>
      </c>
    </row>
    <row r="50" spans="2:5" x14ac:dyDescent="0.25">
      <c r="B50" s="80">
        <v>12</v>
      </c>
      <c r="C50" s="54" t="s">
        <v>49</v>
      </c>
      <c r="D50" s="81" t="s">
        <v>57</v>
      </c>
      <c r="E50" s="81">
        <v>-1</v>
      </c>
    </row>
    <row r="51" spans="2:5" x14ac:dyDescent="0.25">
      <c r="B51" s="80">
        <v>13</v>
      </c>
      <c r="C51" s="54" t="s">
        <v>45</v>
      </c>
      <c r="D51" s="81" t="s">
        <v>57</v>
      </c>
      <c r="E51" s="81">
        <v>-3</v>
      </c>
    </row>
  </sheetData>
  <mergeCells count="4">
    <mergeCell ref="B2:E2"/>
    <mergeCell ref="B4:E4"/>
    <mergeCell ref="B19:E19"/>
    <mergeCell ref="B38:E38"/>
  </mergeCells>
  <conditionalFormatting sqref="D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1:D48 D39:E39 D50:D5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1:D5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5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9"/>
  <sheetViews>
    <sheetView zoomScale="64" zoomScaleNormal="64" workbookViewId="0">
      <selection activeCell="I64" sqref="I64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0" s="38" customFormat="1" ht="20.25" x14ac:dyDescent="0.3">
      <c r="B1" s="37" t="s">
        <v>249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4" customFormat="1" ht="124.5" customHeight="1" x14ac:dyDescent="0.25">
      <c r="A2" s="47"/>
      <c r="B2" s="46" t="s">
        <v>1</v>
      </c>
      <c r="C2" s="87" t="s">
        <v>119</v>
      </c>
      <c r="D2" s="87" t="s">
        <v>177</v>
      </c>
      <c r="E2" s="72" t="s">
        <v>127</v>
      </c>
      <c r="F2" s="72" t="s">
        <v>128</v>
      </c>
      <c r="G2" s="73" t="s">
        <v>70</v>
      </c>
      <c r="H2" s="73" t="s">
        <v>69</v>
      </c>
      <c r="I2" s="74" t="s">
        <v>202</v>
      </c>
      <c r="J2" s="74" t="s">
        <v>203</v>
      </c>
      <c r="K2" s="75" t="s">
        <v>247</v>
      </c>
      <c r="L2" s="75" t="s">
        <v>248</v>
      </c>
      <c r="M2" s="87" t="s">
        <v>55</v>
      </c>
      <c r="N2" s="87" t="s">
        <v>53</v>
      </c>
      <c r="O2" s="87" t="s">
        <v>54</v>
      </c>
      <c r="P2" s="87" t="s">
        <v>53</v>
      </c>
      <c r="Q2" s="76" t="s">
        <v>250</v>
      </c>
      <c r="R2" s="76" t="s">
        <v>251</v>
      </c>
      <c r="S2" s="77" t="s">
        <v>117</v>
      </c>
      <c r="T2" s="77" t="s">
        <v>118</v>
      </c>
    </row>
    <row r="3" spans="1:20" s="48" customFormat="1" x14ac:dyDescent="0.25">
      <c r="B3" s="42" t="s">
        <v>52</v>
      </c>
      <c r="C3" s="127">
        <v>2.13</v>
      </c>
      <c r="D3" s="88">
        <v>8.0999999999999996E-3</v>
      </c>
      <c r="E3" s="89">
        <v>61.395804502006079</v>
      </c>
      <c r="F3" s="90">
        <v>236683098</v>
      </c>
      <c r="G3" s="89">
        <v>19.88</v>
      </c>
      <c r="H3" s="90">
        <v>76641015</v>
      </c>
      <c r="I3" s="91">
        <v>0.27508296288725631</v>
      </c>
      <c r="J3" s="90">
        <v>1060455</v>
      </c>
      <c r="K3" s="90">
        <v>4672.7063016515804</v>
      </c>
      <c r="L3" s="90">
        <v>18013455.683000002</v>
      </c>
      <c r="M3" s="92"/>
      <c r="N3" s="93"/>
      <c r="O3" s="93"/>
      <c r="P3" s="93"/>
      <c r="Q3" s="94">
        <v>233.70891122445778</v>
      </c>
      <c r="R3" s="90">
        <v>900956500</v>
      </c>
      <c r="S3" s="94">
        <v>264.79000000000002</v>
      </c>
      <c r="T3" s="90">
        <v>16416527</v>
      </c>
    </row>
    <row r="4" spans="1:20" s="48" customFormat="1" x14ac:dyDescent="0.25">
      <c r="B4" s="42"/>
      <c r="C4" s="95"/>
      <c r="D4" s="96"/>
      <c r="E4" s="89"/>
      <c r="F4" s="53"/>
      <c r="G4" s="97"/>
      <c r="H4" s="98"/>
      <c r="I4" s="99"/>
      <c r="J4" s="90"/>
      <c r="K4" s="45"/>
      <c r="L4" s="45"/>
      <c r="M4" s="43"/>
      <c r="N4" s="41"/>
      <c r="O4" s="41"/>
      <c r="P4" s="41"/>
      <c r="Q4" s="94"/>
      <c r="R4" s="100"/>
      <c r="S4" s="101"/>
      <c r="T4" s="78"/>
    </row>
    <row r="5" spans="1:20" x14ac:dyDescent="0.25">
      <c r="A5" s="40">
        <v>1</v>
      </c>
      <c r="B5" s="39" t="s">
        <v>23</v>
      </c>
      <c r="C5" s="102">
        <v>2.0416771912098999</v>
      </c>
      <c r="D5" s="118" t="s">
        <v>178</v>
      </c>
      <c r="E5" s="103" t="s">
        <v>129</v>
      </c>
      <c r="F5" s="52">
        <v>564117</v>
      </c>
      <c r="G5" s="104">
        <v>4.4177007856528103</v>
      </c>
      <c r="H5" s="125" t="s">
        <v>71</v>
      </c>
      <c r="I5" s="121">
        <v>0.34163404680602999</v>
      </c>
      <c r="J5" s="120" t="s">
        <v>204</v>
      </c>
      <c r="K5" s="45">
        <v>3840.2587101968302</v>
      </c>
      <c r="L5" s="45">
        <v>138329.959</v>
      </c>
      <c r="M5" s="55">
        <v>36.9</v>
      </c>
      <c r="N5" s="56">
        <f t="shared" ref="N5:N49" si="0">RANK(M5,M$5:M$49,0)</f>
        <v>22</v>
      </c>
      <c r="O5" s="105">
        <f t="shared" ref="O5:O49" si="1">(M5-4.2)/(86-4.2)</f>
        <v>0.39975550122249387</v>
      </c>
      <c r="P5" s="56">
        <f t="shared" ref="P5:P49" si="2">RANK(O5,O$5:O$49,0)</f>
        <v>22</v>
      </c>
      <c r="Q5" s="106">
        <v>22.461203187029799</v>
      </c>
      <c r="R5" s="119" t="s">
        <v>252</v>
      </c>
      <c r="S5" s="107">
        <v>136.01900000000001</v>
      </c>
      <c r="T5" s="108">
        <v>181721</v>
      </c>
    </row>
    <row r="6" spans="1:20" s="38" customFormat="1" x14ac:dyDescent="0.25">
      <c r="A6" s="38">
        <v>2</v>
      </c>
      <c r="B6" s="39" t="s">
        <v>24</v>
      </c>
      <c r="C6" s="60">
        <v>2.1907527766351298</v>
      </c>
      <c r="D6" s="118" t="s">
        <v>126</v>
      </c>
      <c r="E6" s="61" t="s">
        <v>130</v>
      </c>
      <c r="F6" s="62">
        <v>9989953</v>
      </c>
      <c r="G6" s="104">
        <v>27.864234799513198</v>
      </c>
      <c r="H6" s="125" t="s">
        <v>72</v>
      </c>
      <c r="I6" s="122">
        <v>0.176431540516192</v>
      </c>
      <c r="J6" s="120" t="s">
        <v>205</v>
      </c>
      <c r="K6" s="45">
        <v>5526.7105941110494</v>
      </c>
      <c r="L6" s="45">
        <v>349680.50599999999</v>
      </c>
      <c r="M6" s="55">
        <v>21.8</v>
      </c>
      <c r="N6" s="56">
        <f t="shared" si="0"/>
        <v>34</v>
      </c>
      <c r="O6" s="105">
        <f t="shared" si="1"/>
        <v>0.21515892420537899</v>
      </c>
      <c r="P6" s="56">
        <f t="shared" si="2"/>
        <v>34</v>
      </c>
      <c r="Q6" s="106">
        <v>130.97739880830099</v>
      </c>
      <c r="R6" s="119" t="s">
        <v>253</v>
      </c>
      <c r="S6" s="107">
        <v>128.92400000000001</v>
      </c>
      <c r="T6" s="108">
        <v>202669</v>
      </c>
    </row>
    <row r="7" spans="1:20" s="38" customFormat="1" x14ac:dyDescent="0.25">
      <c r="A7" s="38">
        <v>3</v>
      </c>
      <c r="B7" s="39" t="s">
        <v>46</v>
      </c>
      <c r="C7" s="60">
        <v>1.6263490566037699</v>
      </c>
      <c r="D7" s="118" t="s">
        <v>179</v>
      </c>
      <c r="E7" s="61" t="s">
        <v>131</v>
      </c>
      <c r="F7" s="62">
        <v>779475</v>
      </c>
      <c r="G7" s="104">
        <v>8.5979367764619994</v>
      </c>
      <c r="H7" s="125" t="s">
        <v>73</v>
      </c>
      <c r="I7" s="122">
        <v>0.22526287856171401</v>
      </c>
      <c r="J7" s="120" t="s">
        <v>206</v>
      </c>
      <c r="K7" s="45">
        <v>3359.6020831260203</v>
      </c>
      <c r="L7" s="45">
        <v>101281.924</v>
      </c>
      <c r="M7" s="55">
        <v>5.8</v>
      </c>
      <c r="N7" s="56">
        <f t="shared" si="0"/>
        <v>43</v>
      </c>
      <c r="O7" s="105">
        <f t="shared" si="1"/>
        <v>1.9559902200488994E-2</v>
      </c>
      <c r="P7" s="56">
        <f t="shared" si="2"/>
        <v>43</v>
      </c>
      <c r="Q7" s="106">
        <v>142.917802766444</v>
      </c>
      <c r="R7" s="119" t="s">
        <v>254</v>
      </c>
      <c r="S7" s="107">
        <v>111.504</v>
      </c>
      <c r="T7" s="108">
        <v>143952</v>
      </c>
    </row>
    <row r="8" spans="1:20" s="38" customFormat="1" x14ac:dyDescent="0.25">
      <c r="A8" s="38">
        <v>4</v>
      </c>
      <c r="B8" s="39" t="s">
        <v>21</v>
      </c>
      <c r="C8" s="60">
        <v>1.8581438515081199</v>
      </c>
      <c r="D8" s="118" t="s">
        <v>180</v>
      </c>
      <c r="E8" s="61" t="s">
        <v>132</v>
      </c>
      <c r="F8" s="62">
        <v>943551</v>
      </c>
      <c r="G8" s="104">
        <v>13.0361794500724</v>
      </c>
      <c r="H8" s="125" t="s">
        <v>74</v>
      </c>
      <c r="I8" s="122">
        <v>0.41669078630004802</v>
      </c>
      <c r="J8" s="120" t="s">
        <v>207</v>
      </c>
      <c r="K8" s="45">
        <v>4579.8146325775806</v>
      </c>
      <c r="L8" s="45">
        <v>142409.33600000001</v>
      </c>
      <c r="M8" s="55">
        <v>77.400000000000006</v>
      </c>
      <c r="N8" s="56">
        <f t="shared" si="0"/>
        <v>3</v>
      </c>
      <c r="O8" s="105">
        <f t="shared" si="1"/>
        <v>0.89486552567237165</v>
      </c>
      <c r="P8" s="56">
        <f t="shared" si="2"/>
        <v>3</v>
      </c>
      <c r="Q8" s="106">
        <v>49.164817494774098</v>
      </c>
      <c r="R8" s="119" t="s">
        <v>255</v>
      </c>
      <c r="S8" s="107">
        <v>187.869</v>
      </c>
      <c r="T8" s="108">
        <v>399033</v>
      </c>
    </row>
    <row r="9" spans="1:20" s="38" customFormat="1" x14ac:dyDescent="0.25">
      <c r="A9" s="38">
        <v>5</v>
      </c>
      <c r="B9" s="39" t="s">
        <v>33</v>
      </c>
      <c r="C9" s="60">
        <v>1.6103307888040701</v>
      </c>
      <c r="D9" s="118" t="s">
        <v>120</v>
      </c>
      <c r="E9" s="61" t="s">
        <v>133</v>
      </c>
      <c r="F9" s="62">
        <v>306940</v>
      </c>
      <c r="G9" s="104">
        <v>8.7520746887966805</v>
      </c>
      <c r="H9" s="125" t="s">
        <v>75</v>
      </c>
      <c r="I9" s="122">
        <v>0.326379283848164</v>
      </c>
      <c r="J9" s="120" t="s">
        <v>208</v>
      </c>
      <c r="K9" s="45">
        <v>5039.3930382664803</v>
      </c>
      <c r="L9" s="45">
        <v>131165.32199999999</v>
      </c>
      <c r="M9" s="55">
        <v>45.5</v>
      </c>
      <c r="N9" s="56">
        <f t="shared" si="0"/>
        <v>18</v>
      </c>
      <c r="O9" s="105">
        <f t="shared" si="1"/>
        <v>0.50488997555012227</v>
      </c>
      <c r="P9" s="56">
        <f t="shared" si="2"/>
        <v>18</v>
      </c>
      <c r="Q9" s="106">
        <v>22.524358383279498</v>
      </c>
      <c r="R9" s="119" t="s">
        <v>256</v>
      </c>
      <c r="S9" s="107">
        <v>164.839</v>
      </c>
      <c r="T9" s="108">
        <v>248907</v>
      </c>
    </row>
    <row r="10" spans="1:20" s="117" customFormat="1" x14ac:dyDescent="0.25">
      <c r="A10" s="117">
        <v>6</v>
      </c>
      <c r="B10" s="109" t="s">
        <v>45</v>
      </c>
      <c r="C10" s="110">
        <v>1.6829934627768599</v>
      </c>
      <c r="D10" s="118" t="s">
        <v>123</v>
      </c>
      <c r="E10" s="103" t="s">
        <v>134</v>
      </c>
      <c r="F10" s="111">
        <v>159992</v>
      </c>
      <c r="G10" s="104">
        <v>9.2906758606702802</v>
      </c>
      <c r="H10" s="125" t="s">
        <v>76</v>
      </c>
      <c r="I10" s="123">
        <v>0.20853825482938701</v>
      </c>
      <c r="J10" s="120" t="s">
        <v>209</v>
      </c>
      <c r="K10" s="45">
        <v>3979.77665669523</v>
      </c>
      <c r="L10" s="112">
        <v>78493.134999999995</v>
      </c>
      <c r="M10" s="113">
        <v>29.1</v>
      </c>
      <c r="N10" s="114">
        <f t="shared" si="0"/>
        <v>28</v>
      </c>
      <c r="O10" s="115">
        <f t="shared" si="1"/>
        <v>0.30440097799511007</v>
      </c>
      <c r="P10" s="114">
        <f t="shared" si="2"/>
        <v>28</v>
      </c>
      <c r="Q10" s="106">
        <v>7.7232672514323397</v>
      </c>
      <c r="R10" s="119" t="s">
        <v>257</v>
      </c>
      <c r="S10" s="107">
        <v>311.08600000000001</v>
      </c>
      <c r="T10" s="108">
        <v>422766</v>
      </c>
    </row>
    <row r="11" spans="1:20" s="38" customFormat="1" x14ac:dyDescent="0.25">
      <c r="A11" s="38">
        <v>7</v>
      </c>
      <c r="B11" s="39" t="s">
        <v>8</v>
      </c>
      <c r="C11" s="60">
        <v>2.60408763644809</v>
      </c>
      <c r="D11" s="118" t="s">
        <v>181</v>
      </c>
      <c r="E11" s="61" t="s">
        <v>135</v>
      </c>
      <c r="F11" s="62">
        <v>53708015</v>
      </c>
      <c r="G11" s="104">
        <v>48.319423750555003</v>
      </c>
      <c r="H11" s="125" t="s">
        <v>77</v>
      </c>
      <c r="I11" s="122">
        <v>0.396043218708372</v>
      </c>
      <c r="J11" s="120" t="s">
        <v>210</v>
      </c>
      <c r="K11" s="45">
        <v>4723.2462282303004</v>
      </c>
      <c r="L11" s="45">
        <v>957354.77800000005</v>
      </c>
      <c r="M11" s="55">
        <v>6.3</v>
      </c>
      <c r="N11" s="56">
        <f t="shared" si="0"/>
        <v>42</v>
      </c>
      <c r="O11" s="105">
        <f t="shared" si="1"/>
        <v>2.5672371638141806E-2</v>
      </c>
      <c r="P11" s="56">
        <f t="shared" si="2"/>
        <v>42</v>
      </c>
      <c r="Q11" s="106">
        <v>1447.5791010903299</v>
      </c>
      <c r="R11" s="119" t="s">
        <v>258</v>
      </c>
      <c r="S11" s="107">
        <v>97.668000000000006</v>
      </c>
      <c r="T11" s="108">
        <v>149920</v>
      </c>
    </row>
    <row r="12" spans="1:20" s="38" customFormat="1" x14ac:dyDescent="0.25">
      <c r="A12" s="38">
        <v>8</v>
      </c>
      <c r="B12" s="39" t="s">
        <v>30</v>
      </c>
      <c r="C12" s="60">
        <v>1.6854986276303801</v>
      </c>
      <c r="D12" s="118" t="s">
        <v>124</v>
      </c>
      <c r="E12" s="61" t="s">
        <v>136</v>
      </c>
      <c r="F12" s="62">
        <v>254329</v>
      </c>
      <c r="G12" s="104">
        <v>16.244022367913601</v>
      </c>
      <c r="H12" s="125" t="s">
        <v>78</v>
      </c>
      <c r="I12" s="122">
        <v>0.57867335133050501</v>
      </c>
      <c r="J12" s="120" t="s">
        <v>64</v>
      </c>
      <c r="K12" s="45">
        <v>3946.47478789047</v>
      </c>
      <c r="L12" s="45">
        <v>81865.672999999995</v>
      </c>
      <c r="M12" s="55">
        <v>55.2</v>
      </c>
      <c r="N12" s="56">
        <f t="shared" si="0"/>
        <v>12</v>
      </c>
      <c r="O12" s="105">
        <f t="shared" si="1"/>
        <v>0.62347188264058684</v>
      </c>
      <c r="P12" s="56">
        <f t="shared" si="2"/>
        <v>12</v>
      </c>
      <c r="Q12" s="106">
        <v>17.939548785190901</v>
      </c>
      <c r="R12" s="119" t="s">
        <v>259</v>
      </c>
      <c r="S12" s="107">
        <v>153.005</v>
      </c>
      <c r="T12" s="108">
        <v>198600</v>
      </c>
    </row>
    <row r="13" spans="1:20" s="38" customFormat="1" x14ac:dyDescent="0.25">
      <c r="A13" s="38">
        <v>9</v>
      </c>
      <c r="B13" s="39" t="s">
        <v>34</v>
      </c>
      <c r="C13" s="60">
        <v>1.6893235458093301</v>
      </c>
      <c r="D13" s="118" t="s">
        <v>182</v>
      </c>
      <c r="E13" s="61" t="s">
        <v>137</v>
      </c>
      <c r="F13" s="62">
        <v>374405</v>
      </c>
      <c r="G13" s="104">
        <v>5.4775796763209197</v>
      </c>
      <c r="H13" s="125" t="s">
        <v>79</v>
      </c>
      <c r="I13" s="122">
        <v>0.20964533037456501</v>
      </c>
      <c r="J13" s="120" t="s">
        <v>211</v>
      </c>
      <c r="K13" s="45">
        <v>3483.1274821134798</v>
      </c>
      <c r="L13" s="45">
        <v>182077.00599999999</v>
      </c>
      <c r="M13" s="55">
        <v>56.1</v>
      </c>
      <c r="N13" s="56">
        <f t="shared" si="0"/>
        <v>11</v>
      </c>
      <c r="O13" s="105">
        <f t="shared" si="1"/>
        <v>0.63447432762836187</v>
      </c>
      <c r="P13" s="56">
        <f t="shared" si="2"/>
        <v>11</v>
      </c>
      <c r="Q13" s="106">
        <v>14.165244672303601</v>
      </c>
      <c r="R13" s="119" t="s">
        <v>260</v>
      </c>
      <c r="S13" s="107">
        <v>133.03700000000001</v>
      </c>
      <c r="T13" s="108">
        <v>358136</v>
      </c>
    </row>
    <row r="14" spans="1:20" s="38" customFormat="1" x14ac:dyDescent="0.25">
      <c r="A14" s="38">
        <v>10</v>
      </c>
      <c r="B14" s="39" t="s">
        <v>49</v>
      </c>
      <c r="C14" s="60">
        <v>1.7539765691970699</v>
      </c>
      <c r="D14" s="118" t="s">
        <v>183</v>
      </c>
      <c r="E14" s="61" t="s">
        <v>138</v>
      </c>
      <c r="F14" s="62">
        <v>302896</v>
      </c>
      <c r="G14" s="104">
        <v>11.1877022653722</v>
      </c>
      <c r="H14" s="125" t="s">
        <v>80</v>
      </c>
      <c r="I14" s="122">
        <v>0.16196282080228799</v>
      </c>
      <c r="J14" s="120" t="s">
        <v>212</v>
      </c>
      <c r="K14" s="45">
        <v>3492.6220365771101</v>
      </c>
      <c r="L14" s="45">
        <v>46406.468999999997</v>
      </c>
      <c r="M14" s="55">
        <v>84.5</v>
      </c>
      <c r="N14" s="56">
        <f t="shared" si="0"/>
        <v>2</v>
      </c>
      <c r="O14" s="105">
        <f t="shared" si="1"/>
        <v>0.98166259168704162</v>
      </c>
      <c r="P14" s="56">
        <f t="shared" si="2"/>
        <v>2</v>
      </c>
      <c r="Q14" s="106">
        <v>3.7592383532776399</v>
      </c>
      <c r="R14" s="119" t="s">
        <v>261</v>
      </c>
      <c r="S14" s="107">
        <v>233.376</v>
      </c>
      <c r="T14" s="108">
        <v>348431</v>
      </c>
    </row>
    <row r="15" spans="1:20" s="38" customFormat="1" x14ac:dyDescent="0.25">
      <c r="A15" s="38">
        <v>11</v>
      </c>
      <c r="B15" s="39" t="s">
        <v>16</v>
      </c>
      <c r="C15" s="60">
        <v>2.18873346254319</v>
      </c>
      <c r="D15" s="118" t="s">
        <v>184</v>
      </c>
      <c r="E15" s="61" t="s">
        <v>139</v>
      </c>
      <c r="F15" s="67">
        <v>5070612</v>
      </c>
      <c r="G15" s="104">
        <v>18.1220456969629</v>
      </c>
      <c r="H15" s="125" t="s">
        <v>81</v>
      </c>
      <c r="I15" s="122">
        <v>0.325632964688711</v>
      </c>
      <c r="J15" s="120" t="s">
        <v>213</v>
      </c>
      <c r="K15" s="45">
        <v>5764.7710380059498</v>
      </c>
      <c r="L15" s="45">
        <v>205375.73300000001</v>
      </c>
      <c r="M15" s="55">
        <v>18.600000000000001</v>
      </c>
      <c r="N15" s="56">
        <f t="shared" si="0"/>
        <v>38</v>
      </c>
      <c r="O15" s="105">
        <f t="shared" si="1"/>
        <v>0.17603911980440101</v>
      </c>
      <c r="P15" s="56">
        <f t="shared" si="2"/>
        <v>38</v>
      </c>
      <c r="Q15" s="106">
        <v>109.877364845899</v>
      </c>
      <c r="R15" s="119" t="s">
        <v>262</v>
      </c>
      <c r="S15" s="107">
        <v>262.93099999999998</v>
      </c>
      <c r="T15" s="108">
        <v>184052</v>
      </c>
    </row>
    <row r="16" spans="1:20" s="38" customFormat="1" x14ac:dyDescent="0.25">
      <c r="A16" s="38">
        <v>12</v>
      </c>
      <c r="B16" s="39" t="s">
        <v>38</v>
      </c>
      <c r="C16" s="60">
        <v>1.6740961610137901</v>
      </c>
      <c r="D16" s="118" t="s">
        <v>185</v>
      </c>
      <c r="E16" s="61" t="s">
        <v>140</v>
      </c>
      <c r="F16" s="62">
        <v>403905</v>
      </c>
      <c r="G16" s="104">
        <v>8.9351445840246502</v>
      </c>
      <c r="H16" s="125" t="s">
        <v>82</v>
      </c>
      <c r="I16" s="122">
        <v>0.35349016354586399</v>
      </c>
      <c r="J16" s="120" t="s">
        <v>214</v>
      </c>
      <c r="K16" s="45">
        <v>3966.9206565536902</v>
      </c>
      <c r="L16" s="45">
        <v>133891.50599999999</v>
      </c>
      <c r="M16" s="55">
        <v>76.400000000000006</v>
      </c>
      <c r="N16" s="56">
        <f t="shared" si="0"/>
        <v>4</v>
      </c>
      <c r="O16" s="105">
        <f t="shared" si="1"/>
        <v>0.88264058679706603</v>
      </c>
      <c r="P16" s="56">
        <f t="shared" si="2"/>
        <v>4</v>
      </c>
      <c r="Q16" s="106">
        <v>43.829076795449197</v>
      </c>
      <c r="R16" s="119" t="s">
        <v>263</v>
      </c>
      <c r="S16" s="107">
        <v>191.00899999999999</v>
      </c>
      <c r="T16" s="108">
        <v>484782</v>
      </c>
    </row>
    <row r="17" spans="1:20" s="38" customFormat="1" x14ac:dyDescent="0.25">
      <c r="A17" s="38">
        <v>13</v>
      </c>
      <c r="B17" s="39" t="s">
        <v>22</v>
      </c>
      <c r="C17" s="60">
        <v>2.1623651585896</v>
      </c>
      <c r="D17" s="118" t="s">
        <v>186</v>
      </c>
      <c r="E17" s="61" t="s">
        <v>141</v>
      </c>
      <c r="F17" s="62">
        <v>7092725</v>
      </c>
      <c r="G17" s="104">
        <v>7.2647871243370696</v>
      </c>
      <c r="H17" s="125" t="s">
        <v>83</v>
      </c>
      <c r="I17" s="122">
        <v>0.23987183264584599</v>
      </c>
      <c r="J17" s="120" t="s">
        <v>215</v>
      </c>
      <c r="K17" s="45">
        <v>4531.3174075574498</v>
      </c>
      <c r="L17" s="45">
        <v>492137.321</v>
      </c>
      <c r="M17" s="55">
        <v>30.7</v>
      </c>
      <c r="N17" s="56">
        <f t="shared" si="0"/>
        <v>25</v>
      </c>
      <c r="O17" s="105">
        <f t="shared" si="1"/>
        <v>0.32396088019559904</v>
      </c>
      <c r="P17" s="56">
        <f t="shared" si="2"/>
        <v>25</v>
      </c>
      <c r="Q17" s="106">
        <v>49.456835592221601</v>
      </c>
      <c r="R17" s="119" t="s">
        <v>264</v>
      </c>
      <c r="S17" s="107">
        <v>124.809</v>
      </c>
      <c r="T17" s="108">
        <v>70392</v>
      </c>
    </row>
    <row r="18" spans="1:20" s="38" customFormat="1" x14ac:dyDescent="0.25">
      <c r="A18" s="38">
        <v>14</v>
      </c>
      <c r="B18" s="39" t="s">
        <v>26</v>
      </c>
      <c r="C18" s="60">
        <v>1.7544703770197501</v>
      </c>
      <c r="D18" s="118" t="s">
        <v>66</v>
      </c>
      <c r="E18" s="61" t="s">
        <v>142</v>
      </c>
      <c r="F18" s="62">
        <v>866887</v>
      </c>
      <c r="G18" s="104">
        <v>7.3915331962861703</v>
      </c>
      <c r="H18" s="125" t="s">
        <v>84</v>
      </c>
      <c r="I18" s="122">
        <v>0.124065330833352</v>
      </c>
      <c r="J18" s="120" t="s">
        <v>216</v>
      </c>
      <c r="K18" s="45">
        <v>4234.7040007228898</v>
      </c>
      <c r="L18" s="45">
        <v>187457.64199999999</v>
      </c>
      <c r="M18" s="55">
        <v>23.3</v>
      </c>
      <c r="N18" s="56">
        <f t="shared" si="0"/>
        <v>32</v>
      </c>
      <c r="O18" s="105">
        <f t="shared" si="1"/>
        <v>0.23349633251833743</v>
      </c>
      <c r="P18" s="56">
        <f t="shared" si="2"/>
        <v>32</v>
      </c>
      <c r="Q18" s="106">
        <v>32.262814286036999</v>
      </c>
      <c r="R18" s="119" t="s">
        <v>265</v>
      </c>
      <c r="S18" s="107">
        <v>242.25200000000001</v>
      </c>
      <c r="T18" s="108">
        <v>563478</v>
      </c>
    </row>
    <row r="19" spans="1:20" s="38" customFormat="1" x14ac:dyDescent="0.25">
      <c r="A19" s="38">
        <v>15</v>
      </c>
      <c r="B19" s="39" t="s">
        <v>18</v>
      </c>
      <c r="C19" s="60">
        <v>1.7882453800723901</v>
      </c>
      <c r="D19" s="118" t="s">
        <v>63</v>
      </c>
      <c r="E19" s="61" t="s">
        <v>143</v>
      </c>
      <c r="F19" s="62">
        <v>240254</v>
      </c>
      <c r="G19" s="104">
        <v>17.686663030964102</v>
      </c>
      <c r="H19" s="125" t="s">
        <v>85</v>
      </c>
      <c r="I19" s="122">
        <v>0.81997212628006999</v>
      </c>
      <c r="J19" s="120" t="s">
        <v>217</v>
      </c>
      <c r="K19" s="45">
        <v>7212.55353572078</v>
      </c>
      <c r="L19" s="45">
        <v>119028.77099999999</v>
      </c>
      <c r="M19" s="55">
        <v>68.599999999999994</v>
      </c>
      <c r="N19" s="56">
        <f t="shared" si="0"/>
        <v>6</v>
      </c>
      <c r="O19" s="105">
        <f t="shared" si="1"/>
        <v>0.78728606356968212</v>
      </c>
      <c r="P19" s="56">
        <f t="shared" si="2"/>
        <v>6</v>
      </c>
      <c r="Q19" s="106">
        <v>107.542810398109</v>
      </c>
      <c r="R19" s="119" t="s">
        <v>266</v>
      </c>
      <c r="S19" s="107">
        <v>286.91300000000001</v>
      </c>
      <c r="T19" s="108">
        <v>233547</v>
      </c>
    </row>
    <row r="20" spans="1:20" s="38" customFormat="1" x14ac:dyDescent="0.25">
      <c r="A20" s="38">
        <v>16</v>
      </c>
      <c r="B20" s="39" t="s">
        <v>20</v>
      </c>
      <c r="C20" s="60">
        <v>2.16023760905885</v>
      </c>
      <c r="D20" s="118">
        <v>0.62</v>
      </c>
      <c r="E20" s="61" t="s">
        <v>144</v>
      </c>
      <c r="F20" s="62">
        <v>778753</v>
      </c>
      <c r="G20" s="104">
        <v>17.0227533254028</v>
      </c>
      <c r="H20" s="125" t="s">
        <v>86</v>
      </c>
      <c r="I20" s="122">
        <v>0.83419487401319303</v>
      </c>
      <c r="J20" s="120" t="s">
        <v>218</v>
      </c>
      <c r="K20" s="45">
        <v>3908.0981507515999</v>
      </c>
      <c r="L20" s="45">
        <v>180690.91800000001</v>
      </c>
      <c r="M20" s="55">
        <v>22.7</v>
      </c>
      <c r="N20" s="56">
        <f t="shared" si="0"/>
        <v>33</v>
      </c>
      <c r="O20" s="105">
        <f t="shared" si="1"/>
        <v>0.22616136919315405</v>
      </c>
      <c r="P20" s="56">
        <f t="shared" si="2"/>
        <v>33</v>
      </c>
      <c r="Q20" s="106">
        <v>74.073104790742903</v>
      </c>
      <c r="R20" s="119" t="s">
        <v>267</v>
      </c>
      <c r="S20" s="107">
        <v>153.364</v>
      </c>
      <c r="T20" s="108">
        <v>223911</v>
      </c>
    </row>
    <row r="21" spans="1:20" s="38" customFormat="1" x14ac:dyDescent="0.25">
      <c r="A21" s="38">
        <v>17</v>
      </c>
      <c r="B21" s="39" t="s">
        <v>48</v>
      </c>
      <c r="C21" s="60">
        <v>1.8509959328397101</v>
      </c>
      <c r="D21" s="118" t="s">
        <v>187</v>
      </c>
      <c r="E21" s="61" t="s">
        <v>145</v>
      </c>
      <c r="F21" s="62">
        <v>253551</v>
      </c>
      <c r="G21" s="104">
        <v>6.3181396134042398</v>
      </c>
      <c r="H21" s="125" t="s">
        <v>87</v>
      </c>
      <c r="I21" s="122">
        <v>0.17185785430910799</v>
      </c>
      <c r="J21" s="120" t="s">
        <v>219</v>
      </c>
      <c r="K21" s="45">
        <v>3376.1073267493898</v>
      </c>
      <c r="L21" s="45">
        <v>79993.486999999994</v>
      </c>
      <c r="M21" s="55">
        <v>29.7</v>
      </c>
      <c r="N21" s="56">
        <f t="shared" si="0"/>
        <v>27</v>
      </c>
      <c r="O21" s="105">
        <f t="shared" si="1"/>
        <v>0.31173594132029342</v>
      </c>
      <c r="P21" s="56">
        <f t="shared" si="2"/>
        <v>27</v>
      </c>
      <c r="Q21" s="106">
        <v>45.043639740018598</v>
      </c>
      <c r="R21" s="119" t="s">
        <v>268</v>
      </c>
      <c r="S21" s="107">
        <v>114.782</v>
      </c>
      <c r="T21" s="108">
        <v>144281</v>
      </c>
    </row>
    <row r="22" spans="1:20" s="38" customFormat="1" x14ac:dyDescent="0.25">
      <c r="A22" s="38">
        <v>18</v>
      </c>
      <c r="B22" s="39" t="s">
        <v>12</v>
      </c>
      <c r="C22" s="60">
        <v>2.4033459388359102</v>
      </c>
      <c r="D22" s="118" t="s">
        <v>68</v>
      </c>
      <c r="E22" s="61" t="s">
        <v>146</v>
      </c>
      <c r="F22" s="62">
        <v>5331189</v>
      </c>
      <c r="G22" s="104">
        <v>99.3922244384907</v>
      </c>
      <c r="H22" s="125" t="s">
        <v>88</v>
      </c>
      <c r="I22" s="122">
        <v>0.31648707023735101</v>
      </c>
      <c r="J22" s="120" t="s">
        <v>116</v>
      </c>
      <c r="K22" s="45">
        <v>4713.0722437947807</v>
      </c>
      <c r="L22" s="45">
        <v>399324.47200000001</v>
      </c>
      <c r="M22" s="55">
        <v>20</v>
      </c>
      <c r="N22" s="56">
        <f t="shared" si="0"/>
        <v>35</v>
      </c>
      <c r="O22" s="105">
        <f t="shared" si="1"/>
        <v>0.19315403422982885</v>
      </c>
      <c r="P22" s="56">
        <f t="shared" si="2"/>
        <v>35</v>
      </c>
      <c r="Q22" s="106">
        <v>366.987807900669</v>
      </c>
      <c r="R22" s="119" t="s">
        <v>269</v>
      </c>
      <c r="S22" s="107">
        <v>278.91500000000002</v>
      </c>
      <c r="T22" s="108">
        <v>161213</v>
      </c>
    </row>
    <row r="23" spans="1:20" s="38" customFormat="1" x14ac:dyDescent="0.25">
      <c r="A23" s="38">
        <v>19</v>
      </c>
      <c r="B23" s="39" t="s">
        <v>25</v>
      </c>
      <c r="C23" s="60">
        <v>2.1029381965552201</v>
      </c>
      <c r="D23" s="118" t="s">
        <v>188</v>
      </c>
      <c r="E23" s="61" t="s">
        <v>147</v>
      </c>
      <c r="F23" s="62">
        <v>6037885</v>
      </c>
      <c r="G23" s="104">
        <v>7.5416151481965601</v>
      </c>
      <c r="H23" s="125" t="s">
        <v>89</v>
      </c>
      <c r="I23" s="122">
        <v>0.18906984138199001</v>
      </c>
      <c r="J23" s="120" t="s">
        <v>220</v>
      </c>
      <c r="K23" s="45">
        <v>4441.2098950789605</v>
      </c>
      <c r="L23" s="45">
        <v>251434.65700000001</v>
      </c>
      <c r="M23" s="55">
        <v>14.5</v>
      </c>
      <c r="N23" s="56">
        <f t="shared" si="0"/>
        <v>40</v>
      </c>
      <c r="O23" s="105">
        <f t="shared" si="1"/>
        <v>0.12591687041564795</v>
      </c>
      <c r="P23" s="56">
        <f t="shared" si="2"/>
        <v>40</v>
      </c>
      <c r="Q23" s="106">
        <v>221.85261596071601</v>
      </c>
      <c r="R23" s="119" t="s">
        <v>270</v>
      </c>
      <c r="S23" s="107">
        <v>108.93300000000001</v>
      </c>
      <c r="T23" s="108">
        <v>184533</v>
      </c>
    </row>
    <row r="24" spans="1:20" s="38" customFormat="1" x14ac:dyDescent="0.25">
      <c r="A24" s="38">
        <v>20</v>
      </c>
      <c r="B24" s="39" t="s">
        <v>35</v>
      </c>
      <c r="C24" s="60">
        <v>1.7824018838304601</v>
      </c>
      <c r="D24" s="118" t="s">
        <v>189</v>
      </c>
      <c r="E24" s="61" t="s">
        <v>148</v>
      </c>
      <c r="F24" s="62">
        <v>3618151</v>
      </c>
      <c r="G24" s="104">
        <v>15.9186414771338</v>
      </c>
      <c r="H24" s="125" t="s">
        <v>90</v>
      </c>
      <c r="I24" s="122">
        <v>0.46784054781120099</v>
      </c>
      <c r="J24" s="120" t="s">
        <v>221</v>
      </c>
      <c r="K24" s="45">
        <v>4210.8554903399399</v>
      </c>
      <c r="L24" s="45">
        <v>688727.52399999998</v>
      </c>
      <c r="M24" s="55">
        <v>29.8</v>
      </c>
      <c r="N24" s="56">
        <f t="shared" si="0"/>
        <v>26</v>
      </c>
      <c r="O24" s="105">
        <f t="shared" si="1"/>
        <v>0.31295843520782402</v>
      </c>
      <c r="P24" s="56">
        <f t="shared" si="2"/>
        <v>26</v>
      </c>
      <c r="Q24" s="106">
        <v>78.328588897040802</v>
      </c>
      <c r="R24" s="119" t="s">
        <v>271</v>
      </c>
      <c r="S24" s="107">
        <v>713.79700000000003</v>
      </c>
      <c r="T24" s="108">
        <v>1924397</v>
      </c>
    </row>
    <row r="25" spans="1:20" s="63" customFormat="1" x14ac:dyDescent="0.25">
      <c r="A25" s="63">
        <v>21</v>
      </c>
      <c r="B25" s="64" t="s">
        <v>43</v>
      </c>
      <c r="C25" s="65">
        <v>1.7829037454691901</v>
      </c>
      <c r="D25" s="118" t="s">
        <v>190</v>
      </c>
      <c r="E25" s="66" t="s">
        <v>149</v>
      </c>
      <c r="F25" s="67">
        <v>189865</v>
      </c>
      <c r="G25" s="104">
        <v>9.6273687154744394</v>
      </c>
      <c r="H25" s="125" t="s">
        <v>91</v>
      </c>
      <c r="I25" s="124">
        <v>0.15803090692958499</v>
      </c>
      <c r="J25" s="120" t="s">
        <v>222</v>
      </c>
      <c r="K25" s="45">
        <v>3706.8179148311301</v>
      </c>
      <c r="L25" s="68">
        <v>53011.203000000001</v>
      </c>
      <c r="M25" s="57">
        <v>33</v>
      </c>
      <c r="N25" s="58">
        <f t="shared" si="0"/>
        <v>24</v>
      </c>
      <c r="O25" s="116">
        <f t="shared" si="1"/>
        <v>0.35207823960880197</v>
      </c>
      <c r="P25" s="58">
        <f t="shared" si="2"/>
        <v>24</v>
      </c>
      <c r="Q25" s="106">
        <v>16.293825606600901</v>
      </c>
      <c r="R25" s="119" t="s">
        <v>272</v>
      </c>
      <c r="S25" s="107">
        <v>129.64699999999999</v>
      </c>
      <c r="T25" s="108">
        <v>171523</v>
      </c>
    </row>
    <row r="26" spans="1:20" s="38" customFormat="1" x14ac:dyDescent="0.25">
      <c r="A26" s="38">
        <v>22</v>
      </c>
      <c r="B26" s="39" t="s">
        <v>39</v>
      </c>
      <c r="C26" s="60">
        <v>1.74362459546926</v>
      </c>
      <c r="D26" s="118" t="s">
        <v>191</v>
      </c>
      <c r="E26" s="61" t="s">
        <v>150</v>
      </c>
      <c r="F26" s="62">
        <v>249047</v>
      </c>
      <c r="G26" s="104">
        <v>4.8466979655712104</v>
      </c>
      <c r="H26" s="125" t="s">
        <v>92</v>
      </c>
      <c r="I26" s="122">
        <v>0.22397496087636901</v>
      </c>
      <c r="J26" s="120" t="s">
        <v>223</v>
      </c>
      <c r="K26" s="45">
        <v>4485.1401564945199</v>
      </c>
      <c r="L26" s="45">
        <v>71650.114000000001</v>
      </c>
      <c r="M26" s="55">
        <v>48.5</v>
      </c>
      <c r="N26" s="56">
        <f t="shared" si="0"/>
        <v>17</v>
      </c>
      <c r="O26" s="105">
        <f t="shared" si="1"/>
        <v>0.54156479217603914</v>
      </c>
      <c r="P26" s="56">
        <f t="shared" si="2"/>
        <v>17</v>
      </c>
      <c r="Q26" s="106">
        <v>31.536588419405302</v>
      </c>
      <c r="R26" s="119" t="s">
        <v>273</v>
      </c>
      <c r="S26" s="107">
        <v>106.745</v>
      </c>
      <c r="T26" s="108">
        <v>103649</v>
      </c>
    </row>
    <row r="27" spans="1:20" s="38" customFormat="1" x14ac:dyDescent="0.25">
      <c r="A27" s="38">
        <v>23</v>
      </c>
      <c r="B27" s="39" t="s">
        <v>36</v>
      </c>
      <c r="C27" s="60">
        <v>1.6240814905101899</v>
      </c>
      <c r="D27" s="118" t="s">
        <v>185</v>
      </c>
      <c r="E27" s="61" t="s">
        <v>151</v>
      </c>
      <c r="F27" s="62">
        <v>550337</v>
      </c>
      <c r="G27" s="104">
        <v>7.8453329178757096</v>
      </c>
      <c r="H27" s="125" t="s">
        <v>93</v>
      </c>
      <c r="I27" s="122">
        <v>0.33817601121735602</v>
      </c>
      <c r="J27" s="120" t="s">
        <v>224</v>
      </c>
      <c r="K27" s="45">
        <v>3448.28477672399</v>
      </c>
      <c r="L27" s="45">
        <v>177065.97500000001</v>
      </c>
      <c r="M27" s="55">
        <v>38.5</v>
      </c>
      <c r="N27" s="56">
        <f t="shared" si="0"/>
        <v>20</v>
      </c>
      <c r="O27" s="105">
        <f t="shared" si="1"/>
        <v>0.41931540342298285</v>
      </c>
      <c r="P27" s="56">
        <f t="shared" si="2"/>
        <v>20</v>
      </c>
      <c r="Q27" s="106">
        <v>22.792576291651201</v>
      </c>
      <c r="R27" s="119" t="s">
        <v>274</v>
      </c>
      <c r="S27" s="107">
        <v>213.36099999999999</v>
      </c>
      <c r="T27" s="108">
        <v>442298</v>
      </c>
    </row>
    <row r="28" spans="1:20" s="38" customFormat="1" ht="17.25" customHeight="1" x14ac:dyDescent="0.25">
      <c r="A28" s="38">
        <v>24</v>
      </c>
      <c r="B28" s="39" t="s">
        <v>11</v>
      </c>
      <c r="C28" s="60">
        <v>2.6826574633304601</v>
      </c>
      <c r="D28" s="118" t="s">
        <v>192</v>
      </c>
      <c r="E28" s="61" t="s">
        <v>152</v>
      </c>
      <c r="F28" s="62">
        <v>3001144</v>
      </c>
      <c r="G28" s="104">
        <v>31.642820486503101</v>
      </c>
      <c r="H28" s="125" t="s">
        <v>94</v>
      </c>
      <c r="I28" s="122">
        <v>1.2440726675561899</v>
      </c>
      <c r="J28" s="120" t="s">
        <v>225</v>
      </c>
      <c r="K28" s="45">
        <v>4794.3469927127198</v>
      </c>
      <c r="L28" s="45">
        <v>186845.291</v>
      </c>
      <c r="M28" s="55">
        <v>13.5</v>
      </c>
      <c r="N28" s="56">
        <f t="shared" si="0"/>
        <v>41</v>
      </c>
      <c r="O28" s="105">
        <f t="shared" si="1"/>
        <v>0.11369193154034231</v>
      </c>
      <c r="P28" s="56">
        <f t="shared" si="2"/>
        <v>41</v>
      </c>
      <c r="Q28" s="106">
        <v>251.663681617572</v>
      </c>
      <c r="R28" s="119" t="s">
        <v>275</v>
      </c>
      <c r="S28" s="107">
        <v>497.69</v>
      </c>
      <c r="T28" s="108">
        <v>915252</v>
      </c>
    </row>
    <row r="29" spans="1:20" s="38" customFormat="1" ht="17.25" customHeight="1" x14ac:dyDescent="0.25">
      <c r="A29" s="38">
        <v>25</v>
      </c>
      <c r="B29" s="39" t="s">
        <v>15</v>
      </c>
      <c r="C29" s="60">
        <v>2.3088665898996501</v>
      </c>
      <c r="D29" s="118" t="s">
        <v>193</v>
      </c>
      <c r="E29" s="61" t="s">
        <v>153</v>
      </c>
      <c r="F29" s="62">
        <v>11026780</v>
      </c>
      <c r="G29" s="104">
        <v>14.374444587734599</v>
      </c>
      <c r="H29" s="125" t="s">
        <v>95</v>
      </c>
      <c r="I29" s="122">
        <v>8.9428702064550905E-2</v>
      </c>
      <c r="J29" s="120" t="s">
        <v>226</v>
      </c>
      <c r="K29" s="45">
        <v>4873.9275121047594</v>
      </c>
      <c r="L29" s="45">
        <v>415731.39500000002</v>
      </c>
      <c r="M29" s="55">
        <v>19.100000000000001</v>
      </c>
      <c r="N29" s="56">
        <f t="shared" si="0"/>
        <v>37</v>
      </c>
      <c r="O29" s="105">
        <f t="shared" si="1"/>
        <v>0.18215158924205382</v>
      </c>
      <c r="P29" s="56">
        <f t="shared" si="2"/>
        <v>37</v>
      </c>
      <c r="Q29" s="106">
        <v>110.99457190757001</v>
      </c>
      <c r="R29" s="119" t="s">
        <v>276</v>
      </c>
      <c r="S29" s="107">
        <v>225.49199999999999</v>
      </c>
      <c r="T29" s="108">
        <v>250973</v>
      </c>
    </row>
    <row r="30" spans="1:20" s="38" customFormat="1" ht="17.25" customHeight="1" x14ac:dyDescent="0.25">
      <c r="A30" s="38">
        <v>26</v>
      </c>
      <c r="B30" s="39" t="s">
        <v>44</v>
      </c>
      <c r="C30" s="60">
        <v>1.75124965668772</v>
      </c>
      <c r="D30" s="118" t="s">
        <v>194</v>
      </c>
      <c r="E30" s="61" t="s">
        <v>154</v>
      </c>
      <c r="F30" s="62">
        <v>562983</v>
      </c>
      <c r="G30" s="104">
        <v>5.9024017168165797</v>
      </c>
      <c r="H30" s="125" t="s">
        <v>96</v>
      </c>
      <c r="I30" s="122">
        <v>0.22113145518469501</v>
      </c>
      <c r="J30" s="120" t="s">
        <v>227</v>
      </c>
      <c r="K30" s="45">
        <v>3939.79042052874</v>
      </c>
      <c r="L30" s="45">
        <v>172570.7</v>
      </c>
      <c r="M30" s="55">
        <v>26.7</v>
      </c>
      <c r="N30" s="56">
        <f t="shared" si="0"/>
        <v>29</v>
      </c>
      <c r="O30" s="105">
        <f t="shared" si="1"/>
        <v>0.27506112469437655</v>
      </c>
      <c r="P30" s="56">
        <f t="shared" si="2"/>
        <v>29</v>
      </c>
      <c r="Q30" s="106">
        <v>69.090772110862503</v>
      </c>
      <c r="R30" s="119" t="s">
        <v>277</v>
      </c>
      <c r="S30" s="107">
        <v>286.43900000000002</v>
      </c>
      <c r="T30" s="108">
        <v>335706</v>
      </c>
    </row>
    <row r="31" spans="1:20" s="38" customFormat="1" ht="17.25" customHeight="1" x14ac:dyDescent="0.25">
      <c r="A31" s="38">
        <v>27</v>
      </c>
      <c r="B31" s="39" t="s">
        <v>37</v>
      </c>
      <c r="C31" s="60">
        <v>1.9278027987775499</v>
      </c>
      <c r="D31" s="118" t="s">
        <v>65</v>
      </c>
      <c r="E31" s="61" t="s">
        <v>155</v>
      </c>
      <c r="F31" s="62">
        <v>1355468</v>
      </c>
      <c r="G31" s="104">
        <v>116.586656112925</v>
      </c>
      <c r="H31" s="125" t="s">
        <v>97</v>
      </c>
      <c r="I31" s="122">
        <v>0.156129415256753</v>
      </c>
      <c r="J31" s="120" t="s">
        <v>228</v>
      </c>
      <c r="K31" s="45">
        <v>5284.31466640282</v>
      </c>
      <c r="L31" s="45">
        <v>160225.70499999999</v>
      </c>
      <c r="M31" s="55">
        <v>25</v>
      </c>
      <c r="N31" s="56">
        <f t="shared" si="0"/>
        <v>30</v>
      </c>
      <c r="O31" s="105">
        <f t="shared" si="1"/>
        <v>0.25427872860635697</v>
      </c>
      <c r="P31" s="56">
        <f t="shared" si="2"/>
        <v>30</v>
      </c>
      <c r="Q31" s="106">
        <v>116.154381451799</v>
      </c>
      <c r="R31" s="119" t="s">
        <v>278</v>
      </c>
      <c r="S31" s="107">
        <v>212.489</v>
      </c>
      <c r="T31" s="108">
        <v>48660</v>
      </c>
    </row>
    <row r="32" spans="1:20" s="38" customFormat="1" ht="17.25" customHeight="1" x14ac:dyDescent="0.25">
      <c r="A32" s="38">
        <v>28</v>
      </c>
      <c r="B32" s="39" t="s">
        <v>42</v>
      </c>
      <c r="C32" s="60">
        <v>1.7080676934097401</v>
      </c>
      <c r="D32" s="118" t="s">
        <v>195</v>
      </c>
      <c r="E32" s="61" t="s">
        <v>156</v>
      </c>
      <c r="F32" s="62">
        <v>217102</v>
      </c>
      <c r="G32" s="104">
        <v>8.7679286997374604</v>
      </c>
      <c r="H32" s="125" t="s">
        <v>98</v>
      </c>
      <c r="I32" s="122">
        <v>0.27787757358021298</v>
      </c>
      <c r="J32" s="120" t="s">
        <v>229</v>
      </c>
      <c r="K32" s="45">
        <v>4189.1755216249803</v>
      </c>
      <c r="L32" s="45">
        <v>121268.253</v>
      </c>
      <c r="M32" s="55">
        <v>51</v>
      </c>
      <c r="N32" s="56">
        <f t="shared" si="0"/>
        <v>14</v>
      </c>
      <c r="O32" s="105">
        <f t="shared" si="1"/>
        <v>0.57212713936430315</v>
      </c>
      <c r="P32" s="56">
        <f t="shared" si="2"/>
        <v>14</v>
      </c>
      <c r="Q32" s="106">
        <v>61.2995025563079</v>
      </c>
      <c r="R32" s="119" t="s">
        <v>279</v>
      </c>
      <c r="S32" s="107">
        <v>112.7</v>
      </c>
      <c r="T32" s="108">
        <v>131521</v>
      </c>
    </row>
    <row r="33" spans="1:20" s="38" customFormat="1" ht="17.25" customHeight="1" x14ac:dyDescent="0.25">
      <c r="A33" s="38">
        <v>29</v>
      </c>
      <c r="B33" s="39" t="s">
        <v>40</v>
      </c>
      <c r="C33" s="60">
        <v>1.8413698630137001</v>
      </c>
      <c r="D33" s="118" t="s">
        <v>122</v>
      </c>
      <c r="E33" s="61" t="s">
        <v>157</v>
      </c>
      <c r="F33" s="62">
        <v>160310</v>
      </c>
      <c r="G33" s="104">
        <v>8.4830565746283106</v>
      </c>
      <c r="H33" s="125" t="s">
        <v>99</v>
      </c>
      <c r="I33" s="122">
        <v>0.24560726008882</v>
      </c>
      <c r="J33" s="120" t="s">
        <v>230</v>
      </c>
      <c r="K33" s="45">
        <v>4286.3695694149501</v>
      </c>
      <c r="L33" s="45">
        <v>88796.432000000001</v>
      </c>
      <c r="M33" s="55">
        <v>57.8</v>
      </c>
      <c r="N33" s="56">
        <f t="shared" si="0"/>
        <v>10</v>
      </c>
      <c r="O33" s="105">
        <f t="shared" si="1"/>
        <v>0.65525672371638133</v>
      </c>
      <c r="P33" s="56">
        <f t="shared" si="2"/>
        <v>10</v>
      </c>
      <c r="Q33" s="106">
        <v>22.459596447190599</v>
      </c>
      <c r="R33" s="119" t="s">
        <v>280</v>
      </c>
      <c r="S33" s="107">
        <v>188.19</v>
      </c>
      <c r="T33" s="108">
        <v>189131</v>
      </c>
    </row>
    <row r="34" spans="1:20" s="38" customFormat="1" ht="17.25" customHeight="1" x14ac:dyDescent="0.25">
      <c r="A34" s="38">
        <v>30</v>
      </c>
      <c r="B34" s="39" t="s">
        <v>10</v>
      </c>
      <c r="C34" s="60">
        <v>2.4430305373018899</v>
      </c>
      <c r="D34" s="118" t="s">
        <v>196</v>
      </c>
      <c r="E34" s="61" t="s">
        <v>158</v>
      </c>
      <c r="F34" s="62">
        <v>32014463</v>
      </c>
      <c r="G34" s="104">
        <v>49.384896098055101</v>
      </c>
      <c r="H34" s="125" t="s">
        <v>100</v>
      </c>
      <c r="I34" s="122">
        <v>0.18038679386717099</v>
      </c>
      <c r="J34" s="120" t="s">
        <v>231</v>
      </c>
      <c r="K34" s="45">
        <v>5131.5256820450604</v>
      </c>
      <c r="L34" s="45">
        <v>1403364.5120000001</v>
      </c>
      <c r="M34" s="55">
        <v>5.6</v>
      </c>
      <c r="N34" s="56">
        <f t="shared" si="0"/>
        <v>44</v>
      </c>
      <c r="O34" s="105">
        <f t="shared" si="1"/>
        <v>1.7114914425427868E-2</v>
      </c>
      <c r="P34" s="56">
        <f t="shared" si="2"/>
        <v>44</v>
      </c>
      <c r="Q34" s="106">
        <v>785.07083907722301</v>
      </c>
      <c r="R34" s="119" t="s">
        <v>281</v>
      </c>
      <c r="S34" s="107">
        <v>265.64299999999997</v>
      </c>
      <c r="T34" s="108">
        <v>554929</v>
      </c>
    </row>
    <row r="35" spans="1:20" s="38" customFormat="1" ht="17.25" customHeight="1" x14ac:dyDescent="0.25">
      <c r="A35" s="38">
        <v>31</v>
      </c>
      <c r="B35" s="39" t="s">
        <v>14</v>
      </c>
      <c r="C35" s="60">
        <v>2.48182164634146</v>
      </c>
      <c r="D35" s="118" t="s">
        <v>197</v>
      </c>
      <c r="E35" s="61" t="s">
        <v>159</v>
      </c>
      <c r="F35" s="62">
        <v>2657509</v>
      </c>
      <c r="G35" s="104">
        <v>32.464225310684597</v>
      </c>
      <c r="H35" s="125" t="s">
        <v>101</v>
      </c>
      <c r="I35" s="122">
        <v>0.1886903448783</v>
      </c>
      <c r="J35" s="120" t="s">
        <v>232</v>
      </c>
      <c r="K35" s="45">
        <v>5388.4081917788099</v>
      </c>
      <c r="L35" s="45">
        <v>73276.963000000003</v>
      </c>
      <c r="M35" s="55">
        <v>4.2</v>
      </c>
      <c r="N35" s="56">
        <f t="shared" si="0"/>
        <v>45</v>
      </c>
      <c r="O35" s="105">
        <f t="shared" si="1"/>
        <v>0</v>
      </c>
      <c r="P35" s="56">
        <f t="shared" si="2"/>
        <v>45</v>
      </c>
      <c r="Q35" s="106">
        <v>512.14802559011696</v>
      </c>
      <c r="R35" s="119" t="s">
        <v>282</v>
      </c>
      <c r="S35" s="107">
        <v>153.17099999999999</v>
      </c>
      <c r="T35" s="108">
        <v>170479</v>
      </c>
    </row>
    <row r="36" spans="1:20" s="38" customFormat="1" ht="17.25" customHeight="1" x14ac:dyDescent="0.25">
      <c r="A36" s="38">
        <v>32</v>
      </c>
      <c r="B36" s="39" t="s">
        <v>17</v>
      </c>
      <c r="C36" s="60">
        <v>2.2002665291032599</v>
      </c>
      <c r="D36" s="118" t="s">
        <v>121</v>
      </c>
      <c r="E36" s="61" t="s">
        <v>160</v>
      </c>
      <c r="F36" s="62">
        <v>7757283</v>
      </c>
      <c r="G36" s="104">
        <v>38.374382642460603</v>
      </c>
      <c r="H36" s="125" t="s">
        <v>102</v>
      </c>
      <c r="I36" s="122">
        <v>0.19166184134337</v>
      </c>
      <c r="J36" s="120" t="s">
        <v>233</v>
      </c>
      <c r="K36" s="45">
        <v>4561.5175074082899</v>
      </c>
      <c r="L36" s="45">
        <v>267843.185</v>
      </c>
      <c r="M36" s="55">
        <v>19.7</v>
      </c>
      <c r="N36" s="56">
        <f t="shared" si="0"/>
        <v>36</v>
      </c>
      <c r="O36" s="105">
        <f t="shared" si="1"/>
        <v>0.18948655256723718</v>
      </c>
      <c r="P36" s="56">
        <f t="shared" si="2"/>
        <v>36</v>
      </c>
      <c r="Q36" s="106">
        <v>150.67495486903499</v>
      </c>
      <c r="R36" s="119" t="s">
        <v>283</v>
      </c>
      <c r="S36" s="107">
        <v>128.28200000000001</v>
      </c>
      <c r="T36" s="108">
        <v>191654</v>
      </c>
    </row>
    <row r="37" spans="1:20" s="38" customFormat="1" ht="17.25" customHeight="1" x14ac:dyDescent="0.25">
      <c r="A37" s="38">
        <v>33</v>
      </c>
      <c r="B37" s="39" t="s">
        <v>29</v>
      </c>
      <c r="C37" s="60">
        <v>2.0156718556011799</v>
      </c>
      <c r="D37" s="118" t="s">
        <v>198</v>
      </c>
      <c r="E37" s="61" t="s">
        <v>161</v>
      </c>
      <c r="F37" s="62">
        <v>416792</v>
      </c>
      <c r="G37" s="104">
        <v>26.585668676835802</v>
      </c>
      <c r="H37" s="125" t="s">
        <v>103</v>
      </c>
      <c r="I37" s="122">
        <v>1.4301976845432001</v>
      </c>
      <c r="J37" s="120" t="s">
        <v>234</v>
      </c>
      <c r="K37" s="45">
        <v>3725.9468218904203</v>
      </c>
      <c r="L37" s="45">
        <v>115537.88499999999</v>
      </c>
      <c r="M37" s="55">
        <v>61.2</v>
      </c>
      <c r="N37" s="56">
        <f t="shared" si="0"/>
        <v>8</v>
      </c>
      <c r="O37" s="105">
        <f t="shared" si="1"/>
        <v>0.69682151589242058</v>
      </c>
      <c r="P37" s="56">
        <f t="shared" si="2"/>
        <v>8</v>
      </c>
      <c r="Q37" s="106">
        <v>48.8887419781354</v>
      </c>
      <c r="R37" s="119" t="s">
        <v>284</v>
      </c>
      <c r="S37" s="107">
        <v>314.01799999999997</v>
      </c>
      <c r="T37" s="108">
        <v>646250</v>
      </c>
    </row>
    <row r="38" spans="1:20" s="38" customFormat="1" ht="17.25" customHeight="1" x14ac:dyDescent="0.25">
      <c r="A38" s="38">
        <v>34</v>
      </c>
      <c r="B38" s="39" t="s">
        <v>50</v>
      </c>
      <c r="C38" s="60">
        <v>1.6621080139372799</v>
      </c>
      <c r="D38" s="118" t="s">
        <v>191</v>
      </c>
      <c r="E38" s="61" t="s">
        <v>162</v>
      </c>
      <c r="F38" s="62">
        <v>96987</v>
      </c>
      <c r="G38" s="104">
        <v>3.0637111760021201</v>
      </c>
      <c r="H38" s="125" t="s">
        <v>104</v>
      </c>
      <c r="I38" s="122">
        <v>0.24695665364632699</v>
      </c>
      <c r="J38" s="120" t="s">
        <v>235</v>
      </c>
      <c r="K38" s="45">
        <v>3289.0164587204704</v>
      </c>
      <c r="L38" s="45">
        <v>86728.074999999997</v>
      </c>
      <c r="M38" s="55">
        <v>66.3</v>
      </c>
      <c r="N38" s="56">
        <f t="shared" si="0"/>
        <v>7</v>
      </c>
      <c r="O38" s="105">
        <f t="shared" si="1"/>
        <v>0.75916870415647919</v>
      </c>
      <c r="P38" s="56">
        <f t="shared" si="2"/>
        <v>7</v>
      </c>
      <c r="Q38" s="106">
        <v>5.2790018582426299</v>
      </c>
      <c r="R38" s="119" t="s">
        <v>285</v>
      </c>
      <c r="S38" s="107">
        <v>112.46299999999999</v>
      </c>
      <c r="T38" s="108">
        <v>117861</v>
      </c>
    </row>
    <row r="39" spans="1:20" s="38" customFormat="1" ht="17.25" customHeight="1" x14ac:dyDescent="0.25">
      <c r="A39" s="38">
        <v>35</v>
      </c>
      <c r="B39" s="39" t="s">
        <v>27</v>
      </c>
      <c r="C39" s="60">
        <v>1.71634892086331</v>
      </c>
      <c r="D39" s="118" t="s">
        <v>199</v>
      </c>
      <c r="E39" s="61" t="s">
        <v>163</v>
      </c>
      <c r="F39" s="62">
        <v>704834</v>
      </c>
      <c r="G39" s="104">
        <v>17.491017194279301</v>
      </c>
      <c r="H39" s="125" t="s">
        <v>105</v>
      </c>
      <c r="I39" s="122">
        <v>0.28320745621083099</v>
      </c>
      <c r="J39" s="120" t="s">
        <v>236</v>
      </c>
      <c r="K39" s="45">
        <v>5567.9182709304205</v>
      </c>
      <c r="L39" s="45">
        <v>173245.777</v>
      </c>
      <c r="M39" s="55">
        <v>73.7</v>
      </c>
      <c r="N39" s="56">
        <f t="shared" si="0"/>
        <v>5</v>
      </c>
      <c r="O39" s="105">
        <f t="shared" si="1"/>
        <v>0.84963325183374083</v>
      </c>
      <c r="P39" s="56">
        <f t="shared" si="2"/>
        <v>5</v>
      </c>
      <c r="Q39" s="106">
        <v>47.668873533665398</v>
      </c>
      <c r="R39" s="119" t="s">
        <v>286</v>
      </c>
      <c r="S39" s="107">
        <v>235.38800000000001</v>
      </c>
      <c r="T39" s="108">
        <v>510085</v>
      </c>
    </row>
    <row r="40" spans="1:20" s="38" customFormat="1" ht="17.25" customHeight="1" x14ac:dyDescent="0.25">
      <c r="A40" s="38">
        <v>36</v>
      </c>
      <c r="B40" s="39" t="s">
        <v>41</v>
      </c>
      <c r="C40" s="60">
        <v>2.1635323338951502</v>
      </c>
      <c r="D40" s="118" t="s">
        <v>194</v>
      </c>
      <c r="E40" s="61" t="s">
        <v>164</v>
      </c>
      <c r="F40" s="62">
        <v>5009728</v>
      </c>
      <c r="G40" s="104">
        <v>22.2485814419226</v>
      </c>
      <c r="H40" s="125" t="s">
        <v>106</v>
      </c>
      <c r="I40" s="122">
        <v>0.15312082777036001</v>
      </c>
      <c r="J40" s="120" t="s">
        <v>237</v>
      </c>
      <c r="K40" s="45">
        <v>4395.3847908322205</v>
      </c>
      <c r="L40" s="45">
        <v>158022.87400000001</v>
      </c>
      <c r="M40" s="55">
        <v>17.399999999999999</v>
      </c>
      <c r="N40" s="56">
        <f t="shared" si="0"/>
        <v>39</v>
      </c>
      <c r="O40" s="105">
        <f t="shared" si="1"/>
        <v>0.16136919315403422</v>
      </c>
      <c r="P40" s="56">
        <f t="shared" si="2"/>
        <v>39</v>
      </c>
      <c r="Q40" s="106">
        <v>62.359507120605301</v>
      </c>
      <c r="R40" s="119" t="s">
        <v>287</v>
      </c>
      <c r="S40" s="107">
        <v>108.875</v>
      </c>
      <c r="T40" s="108">
        <v>144259</v>
      </c>
    </row>
    <row r="41" spans="1:20" s="38" customFormat="1" ht="17.25" customHeight="1" x14ac:dyDescent="0.25">
      <c r="A41" s="38">
        <v>37</v>
      </c>
      <c r="B41" s="39" t="s">
        <v>51</v>
      </c>
      <c r="C41" s="60">
        <v>1.59054586874617</v>
      </c>
      <c r="D41" s="118" t="s">
        <v>200</v>
      </c>
      <c r="E41" s="61" t="s">
        <v>165</v>
      </c>
      <c r="F41" s="62">
        <v>105194</v>
      </c>
      <c r="G41" s="104">
        <v>4.8504677648972896</v>
      </c>
      <c r="H41" s="125" t="s">
        <v>107</v>
      </c>
      <c r="I41" s="122">
        <v>0.15065080333536701</v>
      </c>
      <c r="J41" s="120" t="s">
        <v>238</v>
      </c>
      <c r="K41" s="45">
        <v>3459.7429326825304</v>
      </c>
      <c r="L41" s="45">
        <v>68046.224000000002</v>
      </c>
      <c r="M41" s="55">
        <v>58.5</v>
      </c>
      <c r="N41" s="56">
        <f t="shared" si="0"/>
        <v>9</v>
      </c>
      <c r="O41" s="105">
        <f t="shared" si="1"/>
        <v>0.66381418092909539</v>
      </c>
      <c r="P41" s="56">
        <f t="shared" si="2"/>
        <v>9</v>
      </c>
      <c r="Q41" s="106">
        <v>4.3142668293674999</v>
      </c>
      <c r="R41" s="119" t="s">
        <v>288</v>
      </c>
      <c r="S41" s="107">
        <v>73.451999999999998</v>
      </c>
      <c r="T41" s="108">
        <v>68898</v>
      </c>
    </row>
    <row r="42" spans="1:20" s="38" customFormat="1" ht="17.25" customHeight="1" x14ac:dyDescent="0.25">
      <c r="A42" s="38">
        <v>38</v>
      </c>
      <c r="B42" s="39" t="s">
        <v>47</v>
      </c>
      <c r="C42" s="60">
        <v>1.56873977086743</v>
      </c>
      <c r="D42" s="118" t="s">
        <v>201</v>
      </c>
      <c r="E42" s="61" t="s">
        <v>166</v>
      </c>
      <c r="F42" s="62">
        <v>241572</v>
      </c>
      <c r="G42" s="104">
        <v>8.8442045987799194</v>
      </c>
      <c r="H42" s="125" t="s">
        <v>108</v>
      </c>
      <c r="I42" s="122">
        <v>0.23855637558124701</v>
      </c>
      <c r="J42" s="120" t="s">
        <v>239</v>
      </c>
      <c r="K42" s="45">
        <v>3656.5971588242801</v>
      </c>
      <c r="L42" s="45">
        <v>85714.293999999994</v>
      </c>
      <c r="M42" s="55">
        <v>86</v>
      </c>
      <c r="N42" s="56">
        <f t="shared" si="0"/>
        <v>1</v>
      </c>
      <c r="O42" s="105">
        <f t="shared" si="1"/>
        <v>1</v>
      </c>
      <c r="P42" s="56">
        <f t="shared" si="2"/>
        <v>1</v>
      </c>
      <c r="Q42" s="106">
        <v>6.5385435774924296</v>
      </c>
      <c r="R42" s="119" t="s">
        <v>289</v>
      </c>
      <c r="S42" s="107">
        <v>99.872</v>
      </c>
      <c r="T42" s="108">
        <v>86689</v>
      </c>
    </row>
    <row r="43" spans="1:20" s="38" customFormat="1" ht="17.25" customHeight="1" x14ac:dyDescent="0.25">
      <c r="A43" s="38">
        <v>39</v>
      </c>
      <c r="B43" s="39" t="s">
        <v>9</v>
      </c>
      <c r="C43" s="60">
        <v>2.6402583423035502</v>
      </c>
      <c r="D43" s="118" t="s">
        <v>125</v>
      </c>
      <c r="E43" s="61" t="s">
        <v>167</v>
      </c>
      <c r="F43" s="62">
        <v>3380016</v>
      </c>
      <c r="G43" s="104">
        <v>31.3348394218674</v>
      </c>
      <c r="H43" s="125" t="s">
        <v>109</v>
      </c>
      <c r="I43" s="122">
        <v>1.26981233794573</v>
      </c>
      <c r="J43" s="120" t="s">
        <v>240</v>
      </c>
      <c r="K43" s="45">
        <v>3988.1980591995498</v>
      </c>
      <c r="L43" s="45">
        <v>155352.27900000001</v>
      </c>
      <c r="M43" s="55">
        <v>44.8</v>
      </c>
      <c r="N43" s="56">
        <f t="shared" si="0"/>
        <v>19</v>
      </c>
      <c r="O43" s="105">
        <f t="shared" si="1"/>
        <v>0.49633251833740827</v>
      </c>
      <c r="P43" s="56">
        <f t="shared" si="2"/>
        <v>19</v>
      </c>
      <c r="Q43" s="106">
        <v>438.94963160732198</v>
      </c>
      <c r="R43" s="119" t="s">
        <v>290</v>
      </c>
      <c r="S43" s="107">
        <v>989.78099999999995</v>
      </c>
      <c r="T43" s="108">
        <v>4044247</v>
      </c>
    </row>
    <row r="44" spans="1:20" s="38" customFormat="1" x14ac:dyDescent="0.25">
      <c r="A44" s="38">
        <v>40</v>
      </c>
      <c r="B44" s="39" t="s">
        <v>28</v>
      </c>
      <c r="C44" s="60">
        <v>1.8594250093040601</v>
      </c>
      <c r="D44" s="118" t="s">
        <v>182</v>
      </c>
      <c r="E44" s="61" t="s">
        <v>168</v>
      </c>
      <c r="F44" s="62">
        <v>175502</v>
      </c>
      <c r="G44" s="104">
        <v>5.6216543280182201</v>
      </c>
      <c r="H44" s="125" t="s">
        <v>110</v>
      </c>
      <c r="I44" s="122">
        <v>0.404328018223235</v>
      </c>
      <c r="J44" s="120" t="s">
        <v>241</v>
      </c>
      <c r="K44" s="45">
        <v>5670.9030466970398</v>
      </c>
      <c r="L44" s="45">
        <v>79664.846000000005</v>
      </c>
      <c r="M44" s="55">
        <v>55.1</v>
      </c>
      <c r="N44" s="56">
        <f t="shared" si="0"/>
        <v>13</v>
      </c>
      <c r="O44" s="105">
        <f t="shared" si="1"/>
        <v>0.62224938875305624</v>
      </c>
      <c r="P44" s="56">
        <f t="shared" si="2"/>
        <v>13</v>
      </c>
      <c r="Q44" s="106">
        <v>31.909666856491999</v>
      </c>
      <c r="R44" s="119" t="s">
        <v>291</v>
      </c>
      <c r="S44" s="107">
        <v>136.57900000000001</v>
      </c>
      <c r="T44" s="108">
        <v>133301</v>
      </c>
    </row>
    <row r="45" spans="1:20" s="38" customFormat="1" x14ac:dyDescent="0.25">
      <c r="A45" s="38">
        <v>41</v>
      </c>
      <c r="B45" s="39" t="s">
        <v>32</v>
      </c>
      <c r="C45" s="60">
        <v>2.05989103888784</v>
      </c>
      <c r="D45" s="118" t="s">
        <v>67</v>
      </c>
      <c r="E45" s="61" t="s">
        <v>169</v>
      </c>
      <c r="F45" s="62">
        <v>3416917</v>
      </c>
      <c r="G45" s="104">
        <v>10.1272156386104</v>
      </c>
      <c r="H45" s="125" t="s">
        <v>111</v>
      </c>
      <c r="I45" s="122">
        <v>0.16686923933961301</v>
      </c>
      <c r="J45" s="120" t="s">
        <v>242</v>
      </c>
      <c r="K45" s="45">
        <v>5670.04826293933</v>
      </c>
      <c r="L45" s="45">
        <v>111960.773</v>
      </c>
      <c r="M45" s="55">
        <v>37.5</v>
      </c>
      <c r="N45" s="56">
        <f t="shared" si="0"/>
        <v>21</v>
      </c>
      <c r="O45" s="105">
        <f t="shared" si="1"/>
        <v>0.40709046454767722</v>
      </c>
      <c r="P45" s="56">
        <f t="shared" si="2"/>
        <v>21</v>
      </c>
      <c r="Q45" s="106">
        <v>166.50992606097401</v>
      </c>
      <c r="R45" s="119" t="s">
        <v>292</v>
      </c>
      <c r="S45" s="107">
        <v>81.637</v>
      </c>
      <c r="T45" s="108">
        <v>28818</v>
      </c>
    </row>
    <row r="46" spans="1:20" s="38" customFormat="1" x14ac:dyDescent="0.25">
      <c r="A46" s="38">
        <v>42</v>
      </c>
      <c r="B46" s="39" t="s">
        <v>19</v>
      </c>
      <c r="C46" s="60">
        <v>1.6844673161533601</v>
      </c>
      <c r="D46" s="118" t="s">
        <v>126</v>
      </c>
      <c r="E46" s="61" t="s">
        <v>170</v>
      </c>
      <c r="F46" s="62">
        <v>1258873</v>
      </c>
      <c r="G46" s="104">
        <v>3.1198803090752998</v>
      </c>
      <c r="H46" s="125" t="s">
        <v>112</v>
      </c>
      <c r="I46" s="122">
        <v>0.153009948992475</v>
      </c>
      <c r="J46" s="120" t="s">
        <v>243</v>
      </c>
      <c r="K46" s="45">
        <v>4151.57788748043</v>
      </c>
      <c r="L46" s="45">
        <v>328821.57500000001</v>
      </c>
      <c r="M46" s="55">
        <v>49.9</v>
      </c>
      <c r="N46" s="56">
        <f t="shared" si="0"/>
        <v>16</v>
      </c>
      <c r="O46" s="105">
        <f t="shared" si="1"/>
        <v>0.55867970660146693</v>
      </c>
      <c r="P46" s="56">
        <f t="shared" si="2"/>
        <v>16</v>
      </c>
      <c r="Q46" s="106">
        <v>73.7769557093076</v>
      </c>
      <c r="R46" s="119" t="s">
        <v>293</v>
      </c>
      <c r="S46" s="107">
        <v>144.18</v>
      </c>
      <c r="T46" s="108">
        <v>177486</v>
      </c>
    </row>
    <row r="47" spans="1:20" s="38" customFormat="1" x14ac:dyDescent="0.25">
      <c r="A47" s="38">
        <v>43</v>
      </c>
      <c r="B47" s="39" t="s">
        <v>31</v>
      </c>
      <c r="C47" s="60">
        <v>1.91155834251335</v>
      </c>
      <c r="D47" s="118" t="s">
        <v>188</v>
      </c>
      <c r="E47" s="61" t="s">
        <v>171</v>
      </c>
      <c r="F47" s="62">
        <v>726453</v>
      </c>
      <c r="G47" s="104">
        <v>7.57656205556082</v>
      </c>
      <c r="H47" s="125" t="s">
        <v>113</v>
      </c>
      <c r="I47" s="122">
        <v>0.32269839764862002</v>
      </c>
      <c r="J47" s="120" t="s">
        <v>244</v>
      </c>
      <c r="K47" s="45">
        <v>4405.20375462217</v>
      </c>
      <c r="L47" s="45">
        <v>92923.368000000002</v>
      </c>
      <c r="M47" s="55">
        <v>50.6</v>
      </c>
      <c r="N47" s="56">
        <f t="shared" si="0"/>
        <v>15</v>
      </c>
      <c r="O47" s="105">
        <f t="shared" si="1"/>
        <v>0.56723716381418088</v>
      </c>
      <c r="P47" s="56">
        <f t="shared" si="2"/>
        <v>15</v>
      </c>
      <c r="Q47" s="106">
        <v>101.27401156726999</v>
      </c>
      <c r="R47" s="119" t="s">
        <v>294</v>
      </c>
      <c r="S47" s="107">
        <v>236.90299999999999</v>
      </c>
      <c r="T47" s="108">
        <v>124137</v>
      </c>
    </row>
    <row r="48" spans="1:20" s="38" customFormat="1" x14ac:dyDescent="0.25">
      <c r="A48" s="38">
        <v>44</v>
      </c>
      <c r="B48" s="39" t="s">
        <v>7</v>
      </c>
      <c r="C48" s="60">
        <v>2.38117941332525</v>
      </c>
      <c r="D48" s="118" t="s">
        <v>190</v>
      </c>
      <c r="E48" s="61" t="s">
        <v>172</v>
      </c>
      <c r="F48" s="62">
        <v>49649085</v>
      </c>
      <c r="G48" s="104">
        <v>11.576177517374401</v>
      </c>
      <c r="H48" s="125" t="s">
        <v>114</v>
      </c>
      <c r="I48" s="122">
        <v>0.20508920077203099</v>
      </c>
      <c r="J48" s="120" t="s">
        <v>245</v>
      </c>
      <c r="K48" s="45">
        <v>5477.4380065209598</v>
      </c>
      <c r="L48" s="45">
        <v>6603878.6100000003</v>
      </c>
      <c r="M48" s="55">
        <v>36.9</v>
      </c>
      <c r="N48" s="56">
        <f t="shared" si="0"/>
        <v>22</v>
      </c>
      <c r="O48" s="105">
        <f t="shared" si="1"/>
        <v>0.39975550122249387</v>
      </c>
      <c r="P48" s="56">
        <f t="shared" si="2"/>
        <v>22</v>
      </c>
      <c r="Q48" s="106">
        <v>120.31455205528</v>
      </c>
      <c r="R48" s="119" t="s">
        <v>295</v>
      </c>
      <c r="S48" s="114"/>
      <c r="T48" s="59"/>
    </row>
    <row r="49" spans="1:20" s="38" customFormat="1" x14ac:dyDescent="0.25">
      <c r="A49" s="38">
        <v>45</v>
      </c>
      <c r="B49" s="39" t="s">
        <v>13</v>
      </c>
      <c r="C49" s="60">
        <v>1.96062986062986</v>
      </c>
      <c r="D49" s="118" t="s">
        <v>188</v>
      </c>
      <c r="E49" s="69" t="s">
        <v>173</v>
      </c>
      <c r="F49" s="62">
        <v>14681269</v>
      </c>
      <c r="G49" s="104">
        <v>12.2367326158751</v>
      </c>
      <c r="H49" s="125" t="s">
        <v>115</v>
      </c>
      <c r="I49" s="122">
        <v>0.20130080618712401</v>
      </c>
      <c r="J49" s="120" t="s">
        <v>246</v>
      </c>
      <c r="K49" s="45">
        <v>3460.3946960971998</v>
      </c>
      <c r="L49" s="45">
        <v>1814783.236</v>
      </c>
      <c r="M49" s="55">
        <v>24.6</v>
      </c>
      <c r="N49" s="56">
        <f t="shared" si="0"/>
        <v>31</v>
      </c>
      <c r="O49" s="105">
        <f t="shared" si="1"/>
        <v>0.24938875305623476</v>
      </c>
      <c r="P49" s="56">
        <f t="shared" si="2"/>
        <v>31</v>
      </c>
      <c r="Q49" s="106">
        <v>144.560136067912</v>
      </c>
      <c r="R49" s="119" t="s">
        <v>296</v>
      </c>
      <c r="S49" s="114"/>
      <c r="T49" s="59"/>
    </row>
    <row r="50" spans="1:20" s="126" customFormat="1" x14ac:dyDescent="0.25">
      <c r="B50" s="128"/>
      <c r="C50" s="130"/>
      <c r="D50" s="130"/>
      <c r="E50" s="130"/>
      <c r="F50" s="130"/>
      <c r="G50" s="130"/>
      <c r="H50" s="130"/>
      <c r="I50" s="130"/>
      <c r="J50" s="130"/>
      <c r="K50" s="130">
        <f>L50/E54*1000</f>
        <v>4672.7063016515804</v>
      </c>
      <c r="L50" s="131">
        <f>SUM(L5:L49)</f>
        <v>18013455.683000002</v>
      </c>
      <c r="M50" s="132"/>
      <c r="N50" s="133"/>
      <c r="O50" s="134"/>
      <c r="P50" s="133"/>
      <c r="Q50" s="135"/>
      <c r="R50" s="136">
        <f>R3/E54</f>
        <v>233.70891122445778</v>
      </c>
      <c r="S50" s="137"/>
      <c r="T50" s="137"/>
    </row>
    <row r="51" spans="1:20" s="126" customFormat="1" x14ac:dyDescent="0.25">
      <c r="B51" s="128"/>
      <c r="C51" s="128"/>
      <c r="D51" s="128"/>
      <c r="E51" s="128"/>
      <c r="F51" s="129">
        <f>SUM(F5:F49)</f>
        <v>236683098</v>
      </c>
      <c r="G51" s="128"/>
      <c r="H51" s="128"/>
      <c r="I51" s="128">
        <f>J3/E54</f>
        <v>0.27508296288725631</v>
      </c>
      <c r="J51" s="128"/>
      <c r="K51" s="128"/>
      <c r="L51" s="128"/>
    </row>
    <row r="52" spans="1:20" s="126" customFormat="1" x14ac:dyDescent="0.25"/>
    <row r="53" spans="1:20" s="126" customFormat="1" x14ac:dyDescent="0.25"/>
    <row r="54" spans="1:20" s="126" customFormat="1" x14ac:dyDescent="0.25">
      <c r="E54" s="126">
        <v>3855037</v>
      </c>
      <c r="F54" s="126">
        <f>F51/E54</f>
        <v>61.395804502006079</v>
      </c>
      <c r="H54" s="126">
        <f>H3/E54</f>
        <v>19.880746929277201</v>
      </c>
      <c r="I54" s="126">
        <f>J3/E54</f>
        <v>0.27508296288725631</v>
      </c>
      <c r="Q54" s="126">
        <f>R3/E54</f>
        <v>233.70891122445778</v>
      </c>
    </row>
    <row r="55" spans="1:20" s="126" customFormat="1" x14ac:dyDescent="0.25"/>
    <row r="56" spans="1:20" s="126" customFormat="1" x14ac:dyDescent="0.25"/>
    <row r="57" spans="1:20" s="63" customFormat="1" x14ac:dyDescent="0.25"/>
    <row r="58" spans="1:20" s="63" customFormat="1" x14ac:dyDescent="0.25"/>
    <row r="59" spans="1:20" s="63" customFormat="1" x14ac:dyDescent="0.25"/>
    <row r="60" spans="1:20" s="63" customFormat="1" x14ac:dyDescent="0.25"/>
    <row r="61" spans="1:20" s="63" customFormat="1" x14ac:dyDescent="0.25"/>
    <row r="62" spans="1:20" s="63" customFormat="1" x14ac:dyDescent="0.25"/>
    <row r="63" spans="1:20" s="63" customFormat="1" x14ac:dyDescent="0.25"/>
    <row r="64" spans="1:20" s="63" customFormat="1" x14ac:dyDescent="0.25"/>
    <row r="65" s="63" customFormat="1" x14ac:dyDescent="0.25"/>
    <row r="66" s="63" customFormat="1" x14ac:dyDescent="0.25"/>
    <row r="67" s="63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2015-07-27T11:13:51Z</cp:lastPrinted>
  <dcterms:created xsi:type="dcterms:W3CDTF">2011-04-28T08:11:16Z</dcterms:created>
  <dcterms:modified xsi:type="dcterms:W3CDTF">2015-07-27T11:51:01Z</dcterms:modified>
</cp:coreProperties>
</file>