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30" activeTab="0"/>
  </bookViews>
  <sheets>
    <sheet name="Отчет" sheetId="1" r:id="rId1"/>
  </sheets>
  <definedNames>
    <definedName name="_xlnm.Print_Titles" localSheetId="0">'Отчет'!$3:$6</definedName>
    <definedName name="_xlnm.Print_Area" localSheetId="0">'Отчет'!$A$2:$O$396</definedName>
  </definedNames>
  <calcPr fullCalcOnLoad="1"/>
</workbook>
</file>

<file path=xl/sharedStrings.xml><?xml version="1.0" encoding="utf-8"?>
<sst xmlns="http://schemas.openxmlformats.org/spreadsheetml/2006/main" count="1486" uniqueCount="742">
  <si>
    <t>план</t>
  </si>
  <si>
    <t xml:space="preserve">факт </t>
  </si>
  <si>
    <t>факт</t>
  </si>
  <si>
    <t>Значение индикатора</t>
  </si>
  <si>
    <t>предыдущий год</t>
  </si>
  <si>
    <t>12.</t>
  </si>
  <si>
    <t>11.</t>
  </si>
  <si>
    <t xml:space="preserve">9.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</si>
  <si>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</si>
  <si>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</si>
  <si>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</si>
  <si>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</si>
  <si>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</si>
  <si>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</si>
  <si>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7.</t>
  </si>
  <si>
    <t xml:space="preserve">план на следующий год  </t>
  </si>
  <si>
    <t xml:space="preserve">процент выполнения </t>
  </si>
  <si>
    <t>Наименование подпрограммы (раздела, мероприятия)</t>
  </si>
  <si>
    <t>Процент исполнения</t>
  </si>
  <si>
    <t>Примечание о причинах невыполнения или перевыполнения плановых значений индикаторов</t>
  </si>
  <si>
    <t xml:space="preserve">8. </t>
  </si>
  <si>
    <t>10.</t>
  </si>
  <si>
    <t>14.</t>
  </si>
  <si>
    <t>1</t>
  </si>
  <si>
    <t>Цель государственной программы - Создание благоприятных условий для гармоничного развития экономики Республики Татарстан и обеспечения роста уровня жизни населения Республики Татарстан</t>
  </si>
  <si>
    <t>0%</t>
  </si>
  <si>
    <t>1.1</t>
  </si>
  <si>
    <t>Задача государственной программы - Повышение эффективности государственного управления и создание условий для развития инновационной деятельности и промышленного производства</t>
  </si>
  <si>
    <t>1.1.1</t>
  </si>
  <si>
    <t>Подпрограмма - Совершенствование государственной экономической политики в Республике Татарстан  на 2014 - 2024 годы</t>
  </si>
  <si>
    <t>1.1.1.1</t>
  </si>
  <si>
    <t>Цель подпрограммы - Повышение эффективности государственного управления, увеличение активности жителей в общественно-политической жизни Республики Татарстан, создание условий для развития инновационной деятельности и промышленного производства</t>
  </si>
  <si>
    <t>1.1.1.1.1</t>
  </si>
  <si>
    <t>Задача подпрограммы - Выработка государственной политики по управлению экономическим развитием Республики Татарстан</t>
  </si>
  <si>
    <t>1.1.1.1.1.1</t>
  </si>
  <si>
    <t>Обеспечение качественного прогнозирования и программирования социально-экономического развития республики, агломерационного комплексного социально-экономического развития муниципальных образований Республики Татарстан, повышения эффективности управления развитием инвестиционной и  инновационной деятельности, а также инфраструктурным развитием Республики Татарстан</t>
  </si>
  <si>
    <t>бюджет Республики Татарстан</t>
  </si>
  <si>
    <t>Всего</t>
  </si>
  <si>
    <t>1.1.1.1.2</t>
  </si>
  <si>
    <t>Задача подпрограммы - Повышение качества и доступности предоставления органами исполнительной власти государственных и муниципальных услуг в Республике Татарстан</t>
  </si>
  <si>
    <t>1.1.1.1.2.1</t>
  </si>
  <si>
    <t>Дальнейшее развитие системы предоставления государственных и муниципальных услуг по принципу «одного окна» в многофункциональных центрах предоставления государственных и муниципальных услуг в Республике Татарстан</t>
  </si>
  <si>
    <t>1.1.1.1.3</t>
  </si>
  <si>
    <t>Задача подпрограммы - Развитие промышленного производства и внешнеэкономических связей</t>
  </si>
  <si>
    <t>1.1.1.1.3.1</t>
  </si>
  <si>
    <t>Повышение качества и конкурентоспособности продукции  республиканских предприятий за счет  уменьшения числа убыточных предприятий, внедрения современных технологий и привлечения инвестиций в экономику Республики Татарстан, а также продвижения продукции республиканских предприятий на внутренние и внешние рынки, расширения географии вывоза</t>
  </si>
  <si>
    <t>100%</t>
  </si>
  <si>
    <t>1.1.1.1.4</t>
  </si>
  <si>
    <t>Задача подпрограммы - Улучшение инвестиционного климата и повышение инвестиционной привлекательности Республики Татарстан</t>
  </si>
  <si>
    <t>1.1.1.1.4.1</t>
  </si>
  <si>
    <t>Проведение инвестиционных семинаров (Investment Meeting), в том числе  за рубежом</t>
  </si>
  <si>
    <t>1.1.1.1.4.2</t>
  </si>
  <si>
    <t>Участие в форумах и иных мероприятиях инвестиционной направленности в России и за рубежом</t>
  </si>
  <si>
    <t>1.1.1.1.4.3</t>
  </si>
  <si>
    <t xml:space="preserve">Участие сотрудников АИР РТ в обучающих семинарах и тренингах, направленных на изучение мирового опыта в привлечении иностранных инвестиций, в том числе зарубежных
</t>
  </si>
  <si>
    <t>1.1.1.1.4.4</t>
  </si>
  <si>
    <t xml:space="preserve">Протокольное и организационное сопровождение делегаций иностранных инвесторов, посещающих Республику Татарстан </t>
  </si>
  <si>
    <t>1.1.1.1.4.5</t>
  </si>
  <si>
    <t>Участие в мероприятиях Всемирной ассоциации инвестиционных агентств (WAIPA), включая оплату членского взноса</t>
  </si>
  <si>
    <t>1.1.1.1.4.6</t>
  </si>
  <si>
    <t xml:space="preserve">Сбор и актуализация информационно-аналитических, статистических и иных материалов в сфере инвестиционной деятельности </t>
  </si>
  <si>
    <t>1.1.1.1.4.7</t>
  </si>
  <si>
    <t xml:space="preserve">Организация и проведение международных инвестиционных форумов, саммитов на территории Республики Татарстан
</t>
  </si>
  <si>
    <t>1.1.1.1.4.8</t>
  </si>
  <si>
    <t xml:space="preserve">Разработка и выпуск печатных изданий об инвестиционной деятельности 
</t>
  </si>
  <si>
    <t>1.1.1.1.4.9</t>
  </si>
  <si>
    <t>Организация деятельности «Клуба инвесторов»</t>
  </si>
  <si>
    <t>1.1.1.1.4.10</t>
  </si>
  <si>
    <t xml:space="preserve">Проведение обучения по программам развития инвестиционных площадок и проектов государственно-частного партнерства  </t>
  </si>
  <si>
    <t>1.1.1.1.4.11</t>
  </si>
  <si>
    <t>Проведение анализа поступающих в АИР РТ документов, касающихся реализации инвестиционных проектов, в том числе с подготовкой заключения о возможности реализации инвестиционного проекта</t>
  </si>
  <si>
    <t>1.1.1.1.4.12</t>
  </si>
  <si>
    <t>Формирование статистических отчетов в рамках федеральных и республиканских показателей (индикаторов) в сфере инвестиционной деятельности, закрепленных за АИР РТ</t>
  </si>
  <si>
    <t>1.1.1.1.4.13</t>
  </si>
  <si>
    <t>Размещение и актуализация реестров инвестиционных проектов, инвестиционных предложений и инвестиционной инфраструктуры на Инвестиционном портале Республики Татарстан</t>
  </si>
  <si>
    <t>1.1.1.1.4.14</t>
  </si>
  <si>
    <t xml:space="preserve">Субсидирование расходов по уплате налога на имущество организаций в отношении имущества управляющих компаний особых экономических зон, созданных в порядке, устанавливаемом федеральным органом исполнительной власти, уполномоченным осуществлять функции по нормативно-правовому регулированию в сфере создания и функционирования особых экономических зон
</t>
  </si>
  <si>
    <t>1.1.1.1.5</t>
  </si>
  <si>
    <t>Задача подпрограммы - Совершенствование системы управления государственными и муниципальными заказами в Республике Татарстан</t>
  </si>
  <si>
    <t>1.1.1.1.5.1</t>
  </si>
  <si>
    <t>Повышение эффективности планирования и расходования бюджетных средств при размещении и исполнении заказов на поставки товаров, выполнение работ, оказание услуг для нужд заказчиков РТ, обеспечение прав и законных интересов участников размещения заказов, прозрачности торгов, а также формирование, сопровождение и управление государственным заказом РТ</t>
  </si>
  <si>
    <t>121%</t>
  </si>
  <si>
    <t>168%</t>
  </si>
  <si>
    <t>1.1.1.1.5.2</t>
  </si>
  <si>
    <t>Совершенствование системы управления закупками регулируемых заказчиков в РТ</t>
  </si>
  <si>
    <t>1.1.1.1.6</t>
  </si>
  <si>
    <t>Задача подпрограммы - Обеспечение единой ценовой и тарифной политики на территории Республики Татарстан</t>
  </si>
  <si>
    <t>1.1.1.1.6.1</t>
  </si>
  <si>
    <t>Установление тарифов по регулируемым видам деятельности (в том числе с применением новых методов регулирования) в соответствии с действующим законодательством, в том числе с привлечением независимых экспертных организаций, обеспечение контроля за правильностью формирования и применения регулируемых цен и тарифов, мониторинг применения тарифов, а также поэтапное сокращение стоимости технологического присоединения</t>
  </si>
  <si>
    <t>1.1.1.1.7</t>
  </si>
  <si>
    <t>Задача подпрограммы - Совершенствование системы расселения, застройки, благоустройства городских и сельских поселений, а также развитие их инженерной, транспортной и социальной инфраструктуры</t>
  </si>
  <si>
    <t>1.1.1.1.7.1</t>
  </si>
  <si>
    <t>1.1.1.1.7.2</t>
  </si>
  <si>
    <t>Подготовка проектов планировки территории</t>
  </si>
  <si>
    <t>Внесение изменений в республиканские нормативы градостроительного проектирования Республики Татарстан</t>
  </si>
  <si>
    <t>1.1.1.1.8</t>
  </si>
  <si>
    <t>Задача подпрограммы - Информационное обеспечение и поддержка органов исполнительной власти и органов местного самоуправления Республики Татарстан в реализации ими своих функций</t>
  </si>
  <si>
    <t>1.1.1.1.8.1</t>
  </si>
  <si>
    <t>Подготовка информационных материалов в разрезе видов деятельности, городских округов, муниципальных районов на основе разработки первичного массива данных федеральной программы статистических работ и форм республиканского наблюдения</t>
  </si>
  <si>
    <t>104%</t>
  </si>
  <si>
    <t>1.1.1.1.8.2</t>
  </si>
  <si>
    <t xml:space="preserve">Обеспечение возможности предоставления форм республиканского статистического наблюдения в электронном виде </t>
  </si>
  <si>
    <t>1.1.1.1.8.3</t>
  </si>
  <si>
    <t>Проведение мониторингов как основного элемента контроля эффективности деятельности органов исполнительной власти и органов местного самоуправления городских округов и муниципальных районов РТ.</t>
  </si>
  <si>
    <t>1.1.1.1.8.4</t>
  </si>
  <si>
    <t>Проведение  социологических исследований, развитие методического обеспечения регионального информационного ресурса</t>
  </si>
  <si>
    <t>1.1.1.1.8.5</t>
  </si>
  <si>
    <t>Эффективное государственное управление, реализация мер антикоррупционной политики, оценка коррупционной ситуации</t>
  </si>
  <si>
    <t>1.1.1.1.9</t>
  </si>
  <si>
    <t>Задача подпрограммы - Развитие системы территориального общественного самоуправления Республики Татарстан</t>
  </si>
  <si>
    <t>1.1.1.1.9.1</t>
  </si>
  <si>
    <t>Оказание поддержки ТОС в части осуществления компенсационных выплат руководителям ТОС</t>
  </si>
  <si>
    <t>1.1.1.1.9.2</t>
  </si>
  <si>
    <t>Проведение республиканского конкурса "Лучшее территориальное общественное самоуправление Республики Татарстан"</t>
  </si>
  <si>
    <t>Итого по подпрограмме Совершенствование государственной экономической политики в Республике Татарстан  на 2014 - 2024 годы</t>
  </si>
  <si>
    <t>1.2</t>
  </si>
  <si>
    <t>Задача государственной программы - Стимулирование социально ориентированной дейтельности некоммерческих организаций</t>
  </si>
  <si>
    <t>1.2.1</t>
  </si>
  <si>
    <t>Подпрограмма - Поддержка социально ориентированных некоммерческих организаций в Республике Татарстан на 2014-2024 годы</t>
  </si>
  <si>
    <t>1.2.1.1</t>
  </si>
  <si>
    <t>Цель подпрограммы - Стимулирование социально ориентированной деятельности НКО и их участия в социально-экономическом развитии Республики Татарстан, сохранении общественно-политической стабильности и этноконфессионального согласия, повышение эффективности социальной политики и качества предоставляемых населению социальных услуг, обеспечение общественного согласия на основе сбалансированности государственных и общественных интересов</t>
  </si>
  <si>
    <t>1.2.1.1.1</t>
  </si>
  <si>
    <t>Задача подпрограммы - Укрепление гражданского согласия, сохранение духовно-нравственных ценностей и национальной идентичности, гармонизация межнациональных и межконфессиональных отношений</t>
  </si>
  <si>
    <t>1.2.1.1.1.1</t>
  </si>
  <si>
    <t>Выделение субсидий на проведение мероприятий, направленных на популяризацию деятельности национальных общественных объединений в сфере сохранения толерантных отношений в обществе через средства массовой информации</t>
  </si>
  <si>
    <t>1.2.1.1.1.2</t>
  </si>
  <si>
    <t>Выделение субсидий на проведение мероприятий, направленных на развитие межкультурного диалога ресурсами некоммерческих организаций (организация и проведение тематических мероприятий: национальные праздники, конкурсы, фестивали, дни национальных культур и др.)</t>
  </si>
  <si>
    <t>1.2.1.1.1.3</t>
  </si>
  <si>
    <t>Выделение субсидий СО НКО на реализацию проектов, направленных на воспитание толерантности и профилактику экстремизма в молодежной среде</t>
  </si>
  <si>
    <t>200%</t>
  </si>
  <si>
    <t>1.2.1.1.1.4</t>
  </si>
  <si>
    <t>Информационно-консультативная поддержка СО НКО по организации "круглых столов" по актуальным вопросам Концепции "Татары и исламский мир"</t>
  </si>
  <si>
    <t>1.2.1.1.1.6</t>
  </si>
  <si>
    <t>Оказание информационной, имущественной поддержки СО НКО, реализующих проектов в сфере противодействия экстремизму и религиозному радикализму</t>
  </si>
  <si>
    <t>1.2.1.1.1.7</t>
  </si>
  <si>
    <t xml:space="preserve">Проведение олимпиады по русскому языку среди иностранных студентов с участием СОНКО
</t>
  </si>
  <si>
    <t>Местный бюджет</t>
  </si>
  <si>
    <t>1.2.1.1.1.8</t>
  </si>
  <si>
    <t xml:space="preserve">Проведение международного открытого студенческого фестиваля красоты и таланта "Жемчужина мира"
</t>
  </si>
  <si>
    <t>1.2.1.1.1.9</t>
  </si>
  <si>
    <t>Предоставление субсидий СОНКО на реализацию мероприятий по проведению вводных (ориентационных) курсов, направленных на социальную адаптацию и интеграцию мигрантов</t>
  </si>
  <si>
    <t>1.2.1.1.2</t>
  </si>
  <si>
    <t>1.2.1.1.2.1</t>
  </si>
  <si>
    <t>Предоставление информационно-консультационной поддержки СО НКО при реализации проектов в области охраны окружающей среды</t>
  </si>
  <si>
    <t>1.2.1.1.2.2</t>
  </si>
  <si>
    <t xml:space="preserve">Оказание методической, информационной, организационной поддержки и обучение активистов СОНКО работе по выявлению природоохранных нарушений в качестве общественных инспекторов по охране природы Министерства экологии и природных ресурсов Республики Татарстан
</t>
  </si>
  <si>
    <t>1.2.1.1.2.3</t>
  </si>
  <si>
    <t>Проведение конкурса среди экологически направленных СОНКО на получение субсидии из бюдета РТ</t>
  </si>
  <si>
    <t>по решению конкурсной комиссии</t>
  </si>
  <si>
    <t>1.2.1.1.3</t>
  </si>
  <si>
    <t xml:space="preserve">Задача подпрограммы - Трудоустройство и социальная адаптация инвалидов и их семей, повышение качества жизни людей пожилого возраста
</t>
  </si>
  <si>
    <t>1.2.1.1.3.1</t>
  </si>
  <si>
    <t xml:space="preserve">Предоставление организационно-методической поддержки первого хосписа для детей с хроническими заболеваниями в Республике Татарстан
</t>
  </si>
  <si>
    <t>Внебюджетные источники</t>
  </si>
  <si>
    <t>1.2.1.1.3.2</t>
  </si>
  <si>
    <t>Предоставление информационно-консультационной, имущественной поддержки некоммерческму партнерству "Равное право на жизнь" в сфере развития общественых институтов профилактики онкологической патологии у жителей Республики Татарстан</t>
  </si>
  <si>
    <t>1.2.1.1.3.3</t>
  </si>
  <si>
    <t>Оказание информационно-консультативной поддержки СОНКО в реализации инклюзивных программ</t>
  </si>
  <si>
    <t>1.2.1.1.4</t>
  </si>
  <si>
    <t xml:space="preserve">Задача подпрограммы - Профилактика социального сиротства, поддержка материнства и детства
</t>
  </si>
  <si>
    <t>1.2.1.1.4.1</t>
  </si>
  <si>
    <t xml:space="preserve">Оказание методической поддержки СОНКО в области защиты несовершеннолетних от эксплуатации и жестокого обращения
</t>
  </si>
  <si>
    <t>80. количество методических разработок, единиц</t>
  </si>
  <si>
    <t>1.2.1.1.4.2</t>
  </si>
  <si>
    <t>Оказание информационно-консультационной и иной поддержки по проведению тренингов по теме "Ранняя профилактика социального сиротства" для специалистов, работающих с семьями "группы риска"</t>
  </si>
  <si>
    <t>1.2.1.1.4.3</t>
  </si>
  <si>
    <t xml:space="preserve">Оказание консультационной поддержки СОНКО в области социального обслуживания
</t>
  </si>
  <si>
    <t>1.2.1.1.4.4</t>
  </si>
  <si>
    <t xml:space="preserve">Оказание информационно-консультационной поддержки СОНКО по проведению совместных мероприятий в сфере профилактики семейного неблагополучия и сиротства
</t>
  </si>
  <si>
    <t>1.2.1.1.5</t>
  </si>
  <si>
    <t>1.2.1.1.5.1</t>
  </si>
  <si>
    <t>Содержание объектовых подразделений добровольной пожарной охраны в сельских муниципальных районах республики</t>
  </si>
  <si>
    <t>1.2.1.1.5.2</t>
  </si>
  <si>
    <t>Развитие пожарно-прикладного спорта в Республике Татарстан</t>
  </si>
  <si>
    <t>1.2.1.1.5.3</t>
  </si>
  <si>
    <t xml:space="preserve">Оказание методической поддержки в развитии кадрового потенциала СОНКО, осуществляющим деятельность в области защиты населения и территорий от чрезвычайных ситуаций, обеспечения пожарной безопасности и безопасности людей на водных объектах
</t>
  </si>
  <si>
    <t>1.2.1.1.5.4</t>
  </si>
  <si>
    <t xml:space="preserve">Оказание методической и правовой поддержки СОНКО, осуществляющим деятельность в области защиты населения и территорий от чрезвычайных ситуаций, обеспечения пожарной безопасности и безопасности людей на водных объектах
</t>
  </si>
  <si>
    <t>1.2.1.1.6</t>
  </si>
  <si>
    <t>1.2.1.1.6.1</t>
  </si>
  <si>
    <t>Проведение информационных мероприятий по популяризации здорового образа жизни, профилактике социально значимых заболеваний среди населения</t>
  </si>
  <si>
    <t>1.2.1.1.6.2</t>
  </si>
  <si>
    <t xml:space="preserve">Предоставление информационно-консультационной поддержки СОНКО при оказании социально-психологических услуг для наркозависимых и созависимых
</t>
  </si>
  <si>
    <t>1.2.1.1.6.3</t>
  </si>
  <si>
    <t xml:space="preserve">Проведение обучения специалистов по работе с родителями и опекунами ВИЧ-положительных детей, оказание социально-психологической поддержки беременным женщинам, матерям и несовершеннолетним, затронутым ВИЧ-инфекцией
</t>
  </si>
  <si>
    <t>114%</t>
  </si>
  <si>
    <t>109%</t>
  </si>
  <si>
    <t>1.2.1.1.6.4</t>
  </si>
  <si>
    <t xml:space="preserve">Информационно-консультационная поддержка СОНКО, участвующих в работе по противодействию наркомании и алкоголизму
</t>
  </si>
  <si>
    <t>1.2.1.1.7</t>
  </si>
  <si>
    <t>Задача подпрограммы - Формирование в обществе нетерпимости к коррупционному поведению</t>
  </si>
  <si>
    <t>1.2.1.1.7.1</t>
  </si>
  <si>
    <t xml:space="preserve">Оказание информационно-консультационной, имущественной поддержки СОНКО при проведении молодежных акций, направленных на развитие антикоррупционного мировосприятия
</t>
  </si>
  <si>
    <t>1.2.1.1.8</t>
  </si>
  <si>
    <t>1.2.1.1.8.1</t>
  </si>
  <si>
    <t>Выделение субсидий на поддержку деятельности республиканских творческих союзов</t>
  </si>
  <si>
    <t>1.2.1.1.8.2</t>
  </si>
  <si>
    <t>Выделение субсидии на организацию фестиваля татарской песни имени Р.Вагапова</t>
  </si>
  <si>
    <t>1.2.1.1.8.3</t>
  </si>
  <si>
    <t>Выделение субсидии СО НКО на проведение открытого фестиваля детского и молодежного творчества «Созвездие - Йолдызлык»</t>
  </si>
  <si>
    <t>1.2.1.1.8.4</t>
  </si>
  <si>
    <t>Проведение мероприятий по сохранению, развитию, популяризации татарской литературы, в том числе организация перевода татарской литературы на русский, английский и другие языки</t>
  </si>
  <si>
    <t>1.2.1.1.8.5</t>
  </si>
  <si>
    <t>Выделение субсидии на реализацию проекта "Дни Франкофонии" в г.Казани</t>
  </si>
  <si>
    <t>1.2.1.1.8.6</t>
  </si>
  <si>
    <t>Проведение международного фестиваля еврейской музыки</t>
  </si>
  <si>
    <t>1.2.1.1.8.7</t>
  </si>
  <si>
    <t>Оказание информационно-консультационной поддержки СО НКО в реализации проектов в сфере культуры и искусства</t>
  </si>
  <si>
    <t>1.2.1.1.8.8</t>
  </si>
  <si>
    <t>Организация и проведение совместных рабочих встреч СОНКО с представителями органов государственной власти по вопросам взаимодействия в сфере культуры и искусства</t>
  </si>
  <si>
    <t>1.2.1.1.8.9</t>
  </si>
  <si>
    <t>Выделение субсидий на поддержку создания национальных фильмов</t>
  </si>
  <si>
    <t>1.2.1.1.8.10</t>
  </si>
  <si>
    <t>Выделение субсидии на реализацию молодежных проектов в области кинематографии</t>
  </si>
  <si>
    <t>1.2.1.1.8.11</t>
  </si>
  <si>
    <t xml:space="preserve">Выделение субсидий СОНКО на проведение конкурса на получение грантов среди обучающихся и студентов профессиональных образовательных организаций и образовательных организаций высшего образования Республики Татарстан
</t>
  </si>
  <si>
    <t>1.2.1.1.8.12</t>
  </si>
  <si>
    <t xml:space="preserve">Выделение субсидий СОНКО на реализацию проектов, направленных на поддержку студенческого самоуправления
</t>
  </si>
  <si>
    <t>1.2.1.1.8.13</t>
  </si>
  <si>
    <t xml:space="preserve">Выделение субсидий СОНКО на проведение республиканского фестиваля детской, юношеской и молодежной прессы "Алтын калэм" - "Золотое перо"
</t>
  </si>
  <si>
    <t>1.2.1.1.8.14</t>
  </si>
  <si>
    <t xml:space="preserve">Проведение региональных фестивалей творчества студентов с ограниченными возможностями здоровья
</t>
  </si>
  <si>
    <t>1.2.1.1.8.15</t>
  </si>
  <si>
    <t xml:space="preserve">Выделение субсидий СОНКО на организацию республиканских игр КВН РТ
</t>
  </si>
  <si>
    <t>1.2.1.1.9</t>
  </si>
  <si>
    <t>Задача подпрограммы - Развитие инфраструктуры сектора СОНКО</t>
  </si>
  <si>
    <t>1.2.1.1.9.1</t>
  </si>
  <si>
    <t xml:space="preserve">Предоставление грантов Кабинета Министров Республики Татарстан на конкурсной основе для поддержки СОНКО, реализующих социально значимые проекты на территории Республики Татарстан
</t>
  </si>
  <si>
    <t>99,65%</t>
  </si>
  <si>
    <t>1.2.1.1.9.2</t>
  </si>
  <si>
    <t xml:space="preserve">Предоставление субсидий на конкурсной основе СОНКО в рамках проведения республиканского конкурса социальных проектов "Общественная инициатива"
</t>
  </si>
  <si>
    <t>1.2.1.1.9.3</t>
  </si>
  <si>
    <t xml:space="preserve">Предоставление субсидий из бюджета Елабужского муниципального района Республики Татарстан иным некоммерческим организациям, не являющимся автономными и бюджетными учреждениями
</t>
  </si>
  <si>
    <t>1.2.1.1.9.5</t>
  </si>
  <si>
    <t xml:space="preserve">Информационное освещение в средствах массовой информации деятельности СОНКО, реализующих мероприятия Подпрограммы
</t>
  </si>
  <si>
    <t>1.2.1.1.9.6</t>
  </si>
  <si>
    <t xml:space="preserve">Предоставление информационно-консультационной, методической поддержки СОНКО по актуальным вопросам деятельности
</t>
  </si>
  <si>
    <t>1.2.1.1.9.7</t>
  </si>
  <si>
    <t xml:space="preserve">Размещение на Геопортале Республики Татарстан интерактивной карты социально значимых проектов СОНКО, получивших поддержку
</t>
  </si>
  <si>
    <t>1.2.1.1.9.8</t>
  </si>
  <si>
    <t xml:space="preserve">Выделение субсидий на сопровождение информационного Портала некоммерческих организаций Республики Татарстан
</t>
  </si>
  <si>
    <t>1.2.1.1.9.10</t>
  </si>
  <si>
    <t xml:space="preserve">Присуждение премии Президента Республики Татарстан за вклад в развитие институтов гражданского общества в Республике Татарстан
</t>
  </si>
  <si>
    <t>1.2.1.1.9.11</t>
  </si>
  <si>
    <t xml:space="preserve">Выделение субсидий на функционирование межмуниципальных ресурсных центров НКО в трех агломерациях согласно Стратегии Татарстан-2030. Обучение, консалтинг и сопровождение деятельности СОНКО РТ
</t>
  </si>
  <si>
    <t>1.2.1.1.9.12</t>
  </si>
  <si>
    <t xml:space="preserve">Выделение субсидий из бюджета Спасского муниципального района Республики Татарстан некоммерческим организациям, не являющимся автономными и бюджетными учреждениями
</t>
  </si>
  <si>
    <t>1.2.1.1.9.13</t>
  </si>
  <si>
    <t xml:space="preserve">Поощрение и повышение квалификации журналистов, освещающих деятельность СОНКО
</t>
  </si>
  <si>
    <t>1.2.1.1.9.14</t>
  </si>
  <si>
    <t xml:space="preserve">Выделение грантов на конкурсной основе для поддержки детских и молодежных общественных объединений Республики Татарстан
</t>
  </si>
  <si>
    <t>1.2.1.1.10</t>
  </si>
  <si>
    <t>1.2.1.1.10.1</t>
  </si>
  <si>
    <t xml:space="preserve">Выделение субсидий СОНКО на реализацию проектов, направленных на развитие патриотического воспитания детей и молодежи Республики Татарстан
</t>
  </si>
  <si>
    <t>1.2.1.1.10.2</t>
  </si>
  <si>
    <t xml:space="preserve">Информационно-консультационное сопровождение работы портала добровольческого движения
</t>
  </si>
  <si>
    <t>1.2.1.1.10.3</t>
  </si>
  <si>
    <t xml:space="preserve">Проведение слета трудовых отрядов среди СОНКО
</t>
  </si>
  <si>
    <t>1.2.1.1.10.4</t>
  </si>
  <si>
    <t xml:space="preserve">Поддержка активистов студенческого поискового движения
</t>
  </si>
  <si>
    <t>1.2.1.1.11</t>
  </si>
  <si>
    <t xml:space="preserve">Задача подпрограммы - Популяризация здорового образа жизни и массового спорта
</t>
  </si>
  <si>
    <t>1.2.1.1.11.1</t>
  </si>
  <si>
    <t xml:space="preserve">Предоставление субсидий на возмещение затрат физкультурно-спортивным общественным организациям, осуществляющим основную деятельность в области физической культуры и спорта
</t>
  </si>
  <si>
    <t>1.2.1.1.11.2</t>
  </si>
  <si>
    <t xml:space="preserve">Предоставление субсидий на возмещение затрат на реализацию проектов, направленных на проведение спортивных мероприятий
</t>
  </si>
  <si>
    <t>1.2.1.1.12</t>
  </si>
  <si>
    <t xml:space="preserve">Задача подпрограммы - Оказание правовой поддержки гражданам на безвозмездной основе
</t>
  </si>
  <si>
    <t>1.2.1.1.12.1</t>
  </si>
  <si>
    <t xml:space="preserve">Информационные и консультационные мероприятия для СОНКО в сфере государственной регистрации и контроля за деятельностью НКО
</t>
  </si>
  <si>
    <t>1.2.1.1.12.2</t>
  </si>
  <si>
    <t xml:space="preserve">Оказание правовой поддержки СОНКО, осуществляющим деятельность в области защиты населения и территорий от чрезвычайных ситуаций, обеспечения пожарной безопасности и безопасности людей на водных объектах
</t>
  </si>
  <si>
    <t>Итого по подпрограмме Поддержка социально ориентированных некоммерческих организаций в Республике Татарстан на 2014-2024 годы</t>
  </si>
  <si>
    <t>1.3</t>
  </si>
  <si>
    <t xml:space="preserve">Задача государственной программы - Повышение производительности труда и рост числа высокопроизводительных рабочих мест на предприятиях Республики Татарстан
</t>
  </si>
  <si>
    <t>1.3.1</t>
  </si>
  <si>
    <t>Подпрограмма - Повышение производительности труда на предприятиях Республики Татарстан на 2015 - 2024 годы</t>
  </si>
  <si>
    <t>1.3.1.1</t>
  </si>
  <si>
    <t xml:space="preserve">Цель подпрограммы - Рост производительности труда на крупных и средних предприятиях базовых несырьевых отраслей экономики Республики Татарстан
</t>
  </si>
  <si>
    <t>да</t>
  </si>
  <si>
    <t xml:space="preserve">Создание на предприятиях с участием экспертов РЦК РТ рабочих групп по вопросам реализации мероприятий по повышению производительности труда
</t>
  </si>
  <si>
    <t xml:space="preserve">Методическая поддержка деятельности рабочих групп на предприятиях по реализации мероприятий по повышению производительности труда
</t>
  </si>
  <si>
    <t xml:space="preserve">Проведение созданными рабочими группами диагностики резервов роста производительности труда
</t>
  </si>
  <si>
    <t xml:space="preserve">Привлечение консультантов для работы на предприятиях, внедряющих мероприятия по повышению производительности труда
</t>
  </si>
  <si>
    <t>Итого по подпрограмме Повышение производительности труда на предприятиях Республики Татарстан на 2015 - 2024 годы</t>
  </si>
  <si>
    <t>1.4</t>
  </si>
  <si>
    <t>Задача государственной программы - Создание условий, обеспечивающих повышение конкурентоспособности Кластера до мирового уровня</t>
  </si>
  <si>
    <t>1.4.1</t>
  </si>
  <si>
    <t>Подпрограмма - Развитие Камского инновационного территориально- производственного Кластера на 2015-2021 годы</t>
  </si>
  <si>
    <t>1.4.1.1</t>
  </si>
  <si>
    <t>Цель подпрограммы - Создание условий, обеспечивающих повышение конкурентоспособности Камского инновационного территориально-производственного Кластера до мирового уровня</t>
  </si>
  <si>
    <t>1.4.1.1.1</t>
  </si>
  <si>
    <t>Задача подпрограммы - Осуществление методического, организационного, экспертно-аналитического и информационного сопровождения развития Кластера.</t>
  </si>
  <si>
    <t>1.4.1.1.1.1</t>
  </si>
  <si>
    <t>Обеспечение текущей деятельности ассоциации "Некоммерческое партнерство "Камский инновационный территориально-производственный кластер"</t>
  </si>
  <si>
    <t>Итого по подпрограмме Развитие Камского инновационного территориально- производственного Кластера на 2015-2021 годы</t>
  </si>
  <si>
    <t>1.5</t>
  </si>
  <si>
    <t>1.5.1</t>
  </si>
  <si>
    <t>1.5.1.1</t>
  </si>
  <si>
    <t>Цель подпрограммы - Формирование действенного механизма получения экономических преимуществ от научно-технической, инновационной и производственной деятельности, повышение конкурентоспособности республиканских товаропроизводителей на отечественном и зарубежном рынках за счет эффективного управления интеллектуальной собственностью</t>
  </si>
  <si>
    <t>1.5.1.1.1</t>
  </si>
  <si>
    <t>1.5.1.1.1.1</t>
  </si>
  <si>
    <t xml:space="preserve">Создание системы управления правами на интеллектуальную собственность предприятий
</t>
  </si>
  <si>
    <t>1.5.1.1.1.2</t>
  </si>
  <si>
    <t xml:space="preserve">Разработка и ведение автоматизированной информационно-аналитической системы "Банк данных "Интеллектуальный потенциал Республики Татарстан"
</t>
  </si>
  <si>
    <t>1.5.1.1.1.3</t>
  </si>
  <si>
    <t>1.5.1.1.1.4</t>
  </si>
  <si>
    <t xml:space="preserve">Проведение образовательных мероприятий в сфере интеллектуальной собственности
</t>
  </si>
  <si>
    <t>1.5.1.1.2</t>
  </si>
  <si>
    <t>1.5.1.1.2.1</t>
  </si>
  <si>
    <t>1.5.1.1.2.3</t>
  </si>
  <si>
    <t>Создание и развитие патентно-лицензионных служб предприятий и региональной сети центров поддержки технологий и инноваций Республики Татарстан</t>
  </si>
  <si>
    <t xml:space="preserve">Итого по подпрограмме Развитие рынка интеллектуальной собственности в Республике Татарстан на 2016 - 2021 годы
</t>
  </si>
  <si>
    <t>1.6</t>
  </si>
  <si>
    <t>Задача государственной программы -  Обеспечение благоприятных условий для развития субъектов малого и среднего предпринимательства Республики Татарстан, а также повышения его вклада в решение задач социально-экономического развития Республики Татарстан</t>
  </si>
  <si>
    <t>1.6.1</t>
  </si>
  <si>
    <t>1.6.1.1</t>
  </si>
  <si>
    <t>Цель подпрограммы - Обеспечение благоприятных условий для развития субъектов малого и среднего предпринимательства Республики Татарстан, а также повышения его вклада в решение задач социально-экономического развития Республики Татарстан</t>
  </si>
  <si>
    <t>1.6.1.1.1</t>
  </si>
  <si>
    <t>Задача подпрограммы - Повышение эффективности финансовой поддержки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</si>
  <si>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1.6.1.1.1.8</t>
  </si>
  <si>
    <t xml:space="preserve">Создание и обеспечение деятельности Регионального центра компетенций по реализации мероприятий по «выращиванию» субъектов МСП </t>
  </si>
  <si>
    <t>1.6.1.1.1.9</t>
  </si>
  <si>
    <t>Субсидирование затрат, связанных с уплатой процентов по кредитам, привлеченным в российских кредитных организациях</t>
  </si>
  <si>
    <t>185%</t>
  </si>
  <si>
    <t>1.6.1.1.1.10</t>
  </si>
  <si>
    <t>Субсидирование затрат, связанных с оплатой услуг сервисов по доставке продуктов питания и еды</t>
  </si>
  <si>
    <t>154%</t>
  </si>
  <si>
    <t>1.6.1.1.2</t>
  </si>
  <si>
    <t>Задача подпрограммы - Софинансирование капитальных вложений в объекты государственной собственности субъектов Российской Федерации и (или) муниципальной собственности</t>
  </si>
  <si>
    <t>1.6.1.1.2.1</t>
  </si>
  <si>
    <t>Создание промышленных парков государственной и (или) муниципальной форм собственности</t>
  </si>
  <si>
    <t>1.6.1.1.2.2</t>
  </si>
  <si>
    <t>Строительство промышленного парка "Арский"</t>
  </si>
  <si>
    <t>150%</t>
  </si>
  <si>
    <t>1.6.1.1.2.3</t>
  </si>
  <si>
    <t>Строительство промышленного парка "Буинск"</t>
  </si>
  <si>
    <t>1.6.1.1.2.4</t>
  </si>
  <si>
    <t>Строительство объектов инженерной инфраструктуры промышленного парка "Уруссу" в Ютазинском муниципальном районе</t>
  </si>
  <si>
    <t>117%</t>
  </si>
  <si>
    <t>1.6.1.1.5</t>
  </si>
  <si>
    <t>1.6.1.1.5.1</t>
  </si>
  <si>
    <t>развитие региональной гарантийной организации</t>
  </si>
  <si>
    <t>бюджет Российской Федерации</t>
  </si>
  <si>
    <t>1.6.1.1.5.2</t>
  </si>
  <si>
    <t>развитие государственной микрофинансовой организации</t>
  </si>
  <si>
    <t>155%</t>
  </si>
  <si>
    <t>1.6.1.1.5.3</t>
  </si>
  <si>
    <t>оказание комплекса услуг, сервисов и мер поддержки субъектам МСП в центрах "Мой бизнес"</t>
  </si>
  <si>
    <t>411%</t>
  </si>
  <si>
    <t>156%</t>
  </si>
  <si>
    <t>1.6.1.1.5.5</t>
  </si>
  <si>
    <t>развитие государственной микрофинансовой организации в целях ускоренного развития субъектов МСП в моногородах</t>
  </si>
  <si>
    <t>130%</t>
  </si>
  <si>
    <t>1.6.1.1.5.6</t>
  </si>
  <si>
    <t>развитие центра координации поддержки экспортно ориентированных субъектов МСП</t>
  </si>
  <si>
    <t>103%</t>
  </si>
  <si>
    <t>1.6.1.1.5.7</t>
  </si>
  <si>
    <t xml:space="preserve">Строительство первой очереди промышленного парка «Тюлячи», 2-й этап
</t>
  </si>
  <si>
    <t>1.6.1.1.5.8</t>
  </si>
  <si>
    <t>1.6.1.1.5.9</t>
  </si>
  <si>
    <t>Строительство первой очереди индустриального парка "Саба"</t>
  </si>
  <si>
    <t>188%</t>
  </si>
  <si>
    <t>1.6.1.1.5.12</t>
  </si>
  <si>
    <t>реализация мероприятий по вовлечению в предпринимательскую деятельность и содействию созданию собственного бизнеса для каждой целевой группы, включая поддержку создания сообществ начинающих предпринимателей и развитие института наставничества</t>
  </si>
  <si>
    <t>1.6.1.1.6</t>
  </si>
  <si>
    <t>Задача подпрограммы - Прочие мероприятия</t>
  </si>
  <si>
    <t>1.6.1.1.6.2</t>
  </si>
  <si>
    <t>Организация кампании по информационной поддержке субъектов МСП и популяризация создания собственного бизнеса</t>
  </si>
  <si>
    <t>1.6.1.1.6.3</t>
  </si>
  <si>
    <t>Организация системы взаимодействия власти и бизнеса в Республике Татарстан</t>
  </si>
  <si>
    <t>1.6.1.1.6.4</t>
  </si>
  <si>
    <t>Обеспечение деятельности ГКУ "Центр реализации программ поддержки и развития малого и среднего предпринимательства Республики Татарстан"</t>
  </si>
  <si>
    <t>1.6.1.1.6.7</t>
  </si>
  <si>
    <t>Мониторинг конкурентной среды</t>
  </si>
  <si>
    <t>1.6.1.1.6.8</t>
  </si>
  <si>
    <t>Оказание поддержки в форме займов управляющим компаниям и резидентам промышленных (индустриальных) парков, промышленных площадок на развитие их инфраструктуры</t>
  </si>
  <si>
    <t>1.6.1.1.6.9</t>
  </si>
  <si>
    <t>Строительный надзор для целевого расходования средств по созданию индустриального парка на территории Технополиса "Химград" (ООО "Тасма-Инвест-Торг"), 3-й этап</t>
  </si>
  <si>
    <t>1.6.1.1.7</t>
  </si>
  <si>
    <t>Задача подпрограммы - Поддержка МСП в условиях ухудшения ситуации в связи с распространением новой коронавирусной инфекции</t>
  </si>
  <si>
    <t>1.6.1.1.7.1</t>
  </si>
  <si>
    <t>Докапитализация региональной гарантийной организации для оказания в 2020 году неотложных мер поддержки субъектов МСП в условиях ухудшения ситуации в связи с распространением новой коронавирусной инфекции</t>
  </si>
  <si>
    <t>1.6.1.1.7.2</t>
  </si>
  <si>
    <t>Докапитализация государственной микрофинансовой организации для оказания в 2020 году неотложных мер поддержки субъектов МСП в условиях ухудшения ситуации в связи с распространением новой коронавирусной инфекции</t>
  </si>
  <si>
    <t>500%</t>
  </si>
  <si>
    <t>1.6.1.1.7.3</t>
  </si>
  <si>
    <t>Государственная поддержка СМСП, включая крестьянские (фермерские) хозяйства, в целях предоставления управляющим компаниям промышленных (индустриальных) парков, промышленных площадок займов на развитие их инфраструктуры в размере недополученных доходов от аренды имущества в апреле 2020 года</t>
  </si>
  <si>
    <t>1.6.1.1.7.4</t>
  </si>
  <si>
    <t>Государственная поддержка СМСП, включая крестьянские (фермерские) хозяйства, в целях предоставления управляющим компаниям промышленных (индустриальных) парков, промышленных площадок займов на развитие их инфраструктуры в размере недополученных доходов от аренды имущества в мае 2020 года</t>
  </si>
  <si>
    <t>1.6.1.1.7.5</t>
  </si>
  <si>
    <t xml:space="preserve"> Государственная поддержка СМСП, включая крестьянские (фермерские) хозяйства, в целях предоставления управляющим компаниям промышленных (индустриальных) парков, промышленных площадок займов на развитие их инфраструктуры в размере недополученных доходов от аренды имущества в июне 2020 года</t>
  </si>
  <si>
    <t>1.6.1.1.7.6</t>
  </si>
  <si>
    <t>.6. Государственная поддержка СМСП, включая крестьянские (фермерские) хозяйства, в целях предоставления управляющим компаниям промышленных (индустриальных) парков, промышленных площадок займов на развитие их инфраструктуры в размере недополученных доходов от аренды имущества в июле 2020 года</t>
  </si>
  <si>
    <t>1.6.1.1.7.7</t>
  </si>
  <si>
    <t>Государственная поддержка СМСП, включая крестьянские (фермерские) хозяйства, в целях предоставления управляющим компаниям промышленных (индустриальных) парков, промышленных площадок займов на развитие их инфраструктуры в размере недополученных доходов от аренды имущества в августе 2020 года</t>
  </si>
  <si>
    <t>1.6.1.1.7.8</t>
  </si>
  <si>
    <t>Государственная поддержка СМСП, включая крестьянские (фермерские) хозяйства, в целях предоставления управляющим компаниям промышленных (индустриальных) парков, промышленных площадок займов на развитие их инфраструктуры в размере недополученных доходов от аренды имущества в сентябре 2020 года</t>
  </si>
  <si>
    <t xml:space="preserve">Итого по подпрограмме Развитие малого и среднего предпринимательства Республики Татарстан на 2018 - 2024 годы
</t>
  </si>
  <si>
    <t>1.7</t>
  </si>
  <si>
    <t>Задача государственной программы - Формирование благоприятных условий для развития конкурентоспособных промышленных производств на территории Республики Татарстан</t>
  </si>
  <si>
    <t>1.7.1</t>
  </si>
  <si>
    <t>Подпрограмма - Создание и развитие индустриальных (промышленных) парков и промышленных площадок муниципального уровня на территории Республики Татарстан на 2017 - 2024 годы</t>
  </si>
  <si>
    <t>1.7.1.1</t>
  </si>
  <si>
    <t xml:space="preserve">Цель подпрограммы - Формирование благоприятных условий для развития конкурентоспособных промышленных производств на территории Республики Татарстан, повышение инвестиционной привлекательности и деловой активности малого и среднего бизнеса
</t>
  </si>
  <si>
    <t>1.7.1.1.1</t>
  </si>
  <si>
    <t>Задача подпрограммы - Снижение административных барьеров и создание максимально комфортных условий для ведения бизнеса; укрепление сотрудничества и координация в сфере поддержки предпринимательства на территориях индустриальных (промышленных) парков и промышленных площадок муниципального уровня</t>
  </si>
  <si>
    <t>1.7.1.1.1.7</t>
  </si>
  <si>
    <t xml:space="preserve">Создание, модернизация и (или) реконструкция объектов инфраструктуры индустриального парка "Особая экономическая зона промышленно-производственного типа "Алабуга" (индустриальный парк "Алабуга-2")
</t>
  </si>
  <si>
    <t>1.7.1.1.1.10</t>
  </si>
  <si>
    <t xml:space="preserve">Создание, модернизация и (или) реконструкция объектов инфраструктуры индустриального парка "Алабуга-2.Нефтехимия"
</t>
  </si>
  <si>
    <t>1.7.1.1.1.11</t>
  </si>
  <si>
    <t>Строительный надзор в целях целевого расходования средств за ходом создания, модернизации и (или) реконструкции объектов инфраструктуры индустриального парка "ОЭЗ "Алабуга" (индустриальный парк "Алабуга-2")</t>
  </si>
  <si>
    <t>1.7.1.1.4.4</t>
  </si>
  <si>
    <t>Субсидия муниципальному образованию Республики Татарстан на софинансирование расходов, связанных с содержанием индустриальных (промышленных) парков и промышленных площадок"</t>
  </si>
  <si>
    <t>Итого по подпрограмме Создание и развитие индустриальных (промышленных) парков и промышленных площадок муниципального уровня на территории Республики Татарстан на 2017 - 2024 годы</t>
  </si>
  <si>
    <t>Итого по программе «Экономическое развитие и инновационная экономика Республики Татарстан на 2014 - 2024 годы»</t>
  </si>
  <si>
    <t>Бюджет Республики Татарстан</t>
  </si>
  <si>
    <t>Бюджет Российской Федерации</t>
  </si>
  <si>
    <t>-</t>
  </si>
  <si>
    <t>Росстат разрабатывает официальную статистическую информацию о числе высокопроизводительных рабочих мест по субъектам Российской Федерации в соответствии с п. 1.30.24 Федерального плана  статистических работ, утвержденного распоряжением Правительства Российской Федерации от 6 мая 2008 г. № 671-р не ранее 15 апреля 2021 года.</t>
  </si>
  <si>
    <t>Количество средних и крупных предприятий базовых несырьевых отраслей экономики, вовлеченных в реализацию мероприятий национального проекта и подписавших соглашения о взаимодействии с Министерством промышленности и торгвли РТ, единиц (нарастающим итогом)</t>
  </si>
  <si>
    <t>Количество предприятий-участников, внедряющих мероприятия национального проекта «Производительность труда и поддержка занятости» под региональным управлением (с региональными центрами компетенций - РЦК), единиц нарастающим итогом</t>
  </si>
  <si>
    <t>Количество предприятий-участников, внедряющих мероприятия национального проекта «Производительность труда и поддержка занятости» самостоятельно, единиц нарастающим итогом</t>
  </si>
  <si>
    <t>Количество обученных сотрудников предприятий-участников в рамках реализации мероприятий повышения производительности труда под региональным управлением (с РЦК), человек нарастающим итогом</t>
  </si>
  <si>
    <t>Количество обученных сотрудников предприятий-участников в рамках реализации мероприятий по повышению производительности труда самостоятельно, человек нарастающим итогом</t>
  </si>
  <si>
    <t>Рост производительности труда на кркпных и средних предприятиях базовых несырьевых отраслей экономики Республики Татарстан, в процентах к предыдущему году</t>
  </si>
  <si>
    <t>В целях достижения целевого значения национального проекта "Производительность труда и поддержка занятости" по привлечению предприятий в реализацию мероприятий данного проекта принято решение об увеличении круга информируемых предприятий.</t>
  </si>
  <si>
    <t>Фактическое количество семинаров, совещаний и заседаний превышает плановое значение по причине необходимости привлечения предприятий в национальный проект "Производительность труда и поддержка занятости".</t>
  </si>
  <si>
    <t>Обусловлено необходимостью активного привлечения предприятий в национальный проект "Производительность труда и поддержка занятости".</t>
  </si>
  <si>
    <t>Количество предприятий-участников, внедряющих мероприятия национального проекта «Производительность труда и поддержка занятости» под региональным управлением (с региональными центрами компетенций – РЦК РТ), единиц (нарастающим итогом)</t>
  </si>
  <si>
    <t>Количество предприятий-участников, внедряющих мероприятия национального проекта «Производительность труда и поддержка занятости» самостоятельно, единиц (нарастающим итогом)</t>
  </si>
  <si>
    <t>Количество предприятий, задействованных в тренингах, единиц в год</t>
  </si>
  <si>
    <t>Количество обученных сотрудников предприятий - участников в рамках реализации мероприятий по -повышению производительности труда самостоятельно, нарастающим итогом, чел.</t>
  </si>
  <si>
    <t>Доля предприятий, удовлетворенных работой экспертов АНО «ФЦК» / РЦК РТ, процентов</t>
  </si>
  <si>
    <t>Количество экспертов РЦК РТ, прошедших аттестацию в АНО «ФЦК», человек (нарастающим итогом)</t>
  </si>
  <si>
    <t>154. Количество созданных потоков-образцов, условных единиц (нарастающим итогом)</t>
  </si>
  <si>
    <t>Количество предприятий-участников национального проекта, реализующих работы самостоятельно и / или  с привлеченными консультантами, которые попадают под мониторинг РЦК РТ, единиц (нарастающим итогом)</t>
  </si>
  <si>
    <t>Создание и функционирование РЦК РТ, да / нет</t>
  </si>
  <si>
    <t>159. Реализация проектов на предприятиях, внедряющих мероприятия по повышению производительности труда самостоятельно, единиц (нарастающим итогом)</t>
  </si>
  <si>
    <t>Создание «фабрики процессов», да / нет</t>
  </si>
  <si>
    <t>Задача подпрограммы -  Реализация региональных проектов "Системные меры по повышению производительности труда" и "Адресная поддержка повышения производительности труда на предприятиях" национального проекта "Производительность труда и поддержка занятости" в Республике Татарстан</t>
  </si>
  <si>
    <t>Информирование целевой группы предприятий о реализации национального проекта, а также предусмотренных мерах поддержки</t>
  </si>
  <si>
    <t>Проведение семинаров, совещаний, заседаний, посвященных реализации мероприятий по повышению производительности труда</t>
  </si>
  <si>
    <t>Ведение интернет-сайта по вопросам повышения производительности труда и реализации национального проекта</t>
  </si>
  <si>
    <t xml:space="preserve">Вовлечение средних и крупных предприятий базовых несырьевых отраслей экономики в реализацию национального проекта (подписавших соглашения о взаимодействии с МПиТ РТ) </t>
  </si>
  <si>
    <t xml:space="preserve">Разработка программ повышения производительности труда для предприятий с целью привлечения льготного займа ФРП (по обращению предприятий
</t>
  </si>
  <si>
    <t xml:space="preserve">Проведение  обучения сотрудников предприятий-участников национального проекта под региональным управлением (совместно с экспертами РЦК РТ) или самостоятельно посредством специализированных тренингов, тестирований, программ обучения, направленных на повышение производительности труда
</t>
  </si>
  <si>
    <t xml:space="preserve">Проведение замеров удовлетворенности предприятий работой экспертов АНО «ФЦК» / РЦК РТ </t>
  </si>
  <si>
    <t>Создание и обеспечение деятельности РЦК РТ</t>
  </si>
  <si>
    <t>Прохождение экспертами РЦК РТ оценки знаний / навыков для дальнейшей самостоятельной работы с предприятиями-участниками национального проекта</t>
  </si>
  <si>
    <t>Создание потоков-образцов на предприятиях-участниках национального проекта под региональным управлением (совместно с экспертами региональных центров компетенций в сфере производительности труда), а также внедряющих мероприятия национального проекта самостоятельно (в том числе с привлечением консультантов), представляющие собой результат оптимизации производственных и/или вспомогательных процессов на базе сформированной инфраструктуры для развития производственной системы в рамках организационной, методологической, экспертно-аналитической и информационной поддержки программ повышения производительности труда на предприятиях (далее – потоки-образцы)</t>
  </si>
  <si>
    <t>Организация и  мониторинг реализации мероприятий национального проекта на самостоятельных предприятиях-участниках национального проекта, а также  осуществляющих работы совместно с привлеченными консультантами</t>
  </si>
  <si>
    <t>Привлечение консультантов для работы на предприятиях-участниках национального проекта, внедряющих мероприятия по повышению производительности труда</t>
  </si>
  <si>
    <t>Создание и обеспечение деятельности «фабрики процессов», представляющей собой площадку, обеспечивающую практическое обучение принципам и инструментам «бережливого производства» посредством имитации реальных производственных и вспомогательных процессов</t>
  </si>
  <si>
    <t>Подпрограмма - Развитие рынка интеллектуальной собственности в Республике Татарстан на 2016 - 2021 годы</t>
  </si>
  <si>
    <t>Задача государственной программы - Формирование действенного механизма получения экономических преимуществ за счет эффективного управления интеллектуальной собственностью</t>
  </si>
  <si>
    <t>Задача подпрограммы - Формирование условий для создания интеллектуальной собственности, обеспечения ее охраны, поддержания и защиты прав на нее.</t>
  </si>
  <si>
    <t>Оказание услуг по реализации патентных стратегий предприятий в рамках продвижения продукции Республики Татарстан за пределы Российской Федерации</t>
  </si>
  <si>
    <t>По данным Федеральной налоговой службы</t>
  </si>
  <si>
    <t>Количество инвестиций, привлеченных резидентами, превысило ожидаемый уровень</t>
  </si>
  <si>
    <t>Подпрограмма - Развитие малого и среднего предпринимательства Республики Татарстан на 2018 - 2024 годы</t>
  </si>
  <si>
    <t>2020 год</t>
  </si>
  <si>
    <t>№ п/п</t>
  </si>
  <si>
    <t>Наименование индикатора, 
единица измерения</t>
  </si>
  <si>
    <t>9.</t>
  </si>
  <si>
    <t>Отчет о реализации государственной программы «Экономическое развитие и инновационная экономика Республики Татарстан на 2014 - 2024 годы» в 2020 году</t>
  </si>
  <si>
    <t>Оценка 2020 года</t>
  </si>
  <si>
    <t xml:space="preserve">Оценка 2020 года
</t>
  </si>
  <si>
    <t>Проведение конкурса среди экологически направленных СОНКО на получение субсидии из бюджета РТ</t>
  </si>
  <si>
    <t>Задача подпрограммы - Преодоление последствий стихийных бедствий и происшествий техногенного характера</t>
  </si>
  <si>
    <t>Задача подпрограммы - Профилактика социально опасных форм поведения граждан. Социальная реабилитация и ресоциализация лиц, находящихся в трудной жизненной ситуации</t>
  </si>
  <si>
    <t>Задача подпрограммы - Поддержка деятельности социально ориентированных некоммерческих организаций в сфере культуры и искусства, туризма, развития художественного творчества. Развитие научно-просветительской деятельности, дополнительного образования</t>
  </si>
  <si>
    <t>Фактическое количество обученных сотрудников превышает плановое по причине увеличения количества предприятий, участвующих в реализации национального проекта "Производительности труда и поддержка занятости".</t>
  </si>
  <si>
    <t>«Фабрика процессов" создана за счет средств федерального бюджета, направленных в РТ в 2019 году в виде иного межбюджетного трансферта.</t>
  </si>
  <si>
    <t>Перевыполнение планового значения показателя связано с проведением  в 2021 году выставочно-ярмарочных и коммуникативных мероприятий в онлайн формате.</t>
  </si>
  <si>
    <t>Статистические данные будут представлены в конце марта 2021 г.</t>
  </si>
  <si>
    <t xml:space="preserve">Обеспечен объем финансовой поддержки, оказанной субъектам МСП, при гарантийной поддержке региональными гарантийными организациями, млрд рублей (нарастающим итогом), </t>
  </si>
  <si>
    <t>Доля экспорта малых и средних предприятий в общем объеме экспорта Республики Татарстан, процентов</t>
  </si>
  <si>
    <t>Количество зарегистрированных самозанятых граждан, тыс. человек (нарастающим итогом), тыс. человек</t>
  </si>
  <si>
    <t>Доля обрабатывающей промышленности в обороте МСП (без учета индивидуальных предпринимателей),  процентов</t>
  </si>
  <si>
    <t>Количество физических лиц - участников регионального проекта, тыс. человек (нарастающим итогом), тыс. человек</t>
  </si>
  <si>
    <t>Количество физических лиц - участников регионального проекта, занятых в сфере МСП, по итогам участия в региональном проекте, тыс. человек</t>
  </si>
  <si>
    <t>Количество субъектов МСП, выведенных на экспорт при поддержке центров (агентств) координации поддержки экспортно-ориентированных субъектов МСП, единиц (нарастающим итогом), единиц</t>
  </si>
  <si>
    <t>Количество вновь созданных субъектов МСП участниками регионального проекта, единиц</t>
  </si>
  <si>
    <t>Оборот субъектов МСП в постоянных ценах по отношению к показателю 2014 года,  процентов</t>
  </si>
  <si>
    <t>Доля средств, направляемая на реализацию мероприятий в сфере развития МСП в монопрофильных муниципальных образованиях, в общем объеме финансового обеспечения государственной поддержки МСП за счет средств федерального бюджета, процентов</t>
  </si>
  <si>
    <t>Количество субъектов МСП и самозанятых граждан, получивших поддержку в рамках регионального проекта, тыс. единиц (нарастающим итогом), тыс. единиц</t>
  </si>
  <si>
    <t>Доля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населения, процентов</t>
  </si>
  <si>
    <t>Количество обученных основам ведения бизнеса, финансовой грамотности и иным навыкам предпринимательской деятельности,  тыс. человек</t>
  </si>
  <si>
    <t>Годовой объем закупок товаров, работ, услуг, осуществляемых отдельными видами юридических лиц у субъектов МСП, в совокупном стоимостном объеме договоров, заключенных по результатам закупок, процентов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</si>
  <si>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населения, единиц</t>
  </si>
  <si>
    <t>в том числе годовой стоимостный объем договоров, заключенных с субъектами МСП по результатам закупок, участниками которых являются только субъекты МСП, процентов, процентов</t>
  </si>
  <si>
    <t>Оборот в расчете на одного работника субъекта МСП в постоянных ценах по отношению к показателю 2014 года, процентов</t>
  </si>
  <si>
    <t>Количество действующих микрозаймов МФО субъектам МСП, единиц (нарастающим итогом), единиц</t>
  </si>
  <si>
    <t>Количество субъектов МСП, для которых разработаны и утверждены индивидуальные карты развития в рамках мероприятий по «выращиванию» субъектов МСП, единиц</t>
  </si>
  <si>
    <t>Количество субъектов МСП, подавших заявку и допущенных к участию в закупках заказчиков, определенных Правительством Российской Федерации в соответствии с Федеральным законом от 18 июля 2011 года N 223-ФЗ «О закупках товаров, работ, услуг отдельными видами юридических лиц», в рамках мероприятий по «выращиванию» субъектов МСП, единиц</t>
  </si>
  <si>
    <t xml:space="preserve">Количество субъектов МСП, получивших государственную поддержку, единиц, </t>
  </si>
  <si>
    <t>Количество субъектов МСП, получивших государственную поддержку, единиц</t>
  </si>
  <si>
    <t>Количество вновь созданных рабочих мест (включая вновь зарегистрированных индивидуальных предпринимателей) субъектами МСП, получившими государственную поддержку, единиц</t>
  </si>
  <si>
    <t>Увеличение оборота субъектов МСП, получивших государственную поддержку, в процентном соотношении к показателю за предыдущий период в постоянных ценах по отношению к показателю 2014 года,  процентов</t>
  </si>
  <si>
    <t>Доля обрабатывающей промышленности в обороте субъектов МСП (без учета индивидуальных предпринимателей), получивших государственную поддержку,  процентов</t>
  </si>
  <si>
    <t>Соблюдение установленного соглашением графика выполнения мероприятий по проектированию и (или) строительству (реконструкции, в том числе с элементами реставрации, техническому перевооружению) объектов капитального строительства и (или) приобретению объектов недвижимого имущества и (или) графика приобретения, установки и ввода в эксплуатацию оборудования и (или) программного обеспечения,  процентов</t>
  </si>
  <si>
    <t>Прирост среднесписочной численности работников (без внешних совместителей), занятых у субъектов МСП, получивших государственную поддержку, процентов</t>
  </si>
  <si>
    <t>Задача подпрограммы - Улучшение условий ведения предпринимательской деятельности в рамках реализации региональных проектов, обеспечивающих достижение целей, показателей и результатов федеральных проектов, входящих в национальный проект «Малое и среднее предпринимательство и поддержка индивидуальной предпринимательской инициативы»</t>
  </si>
  <si>
    <t>Развитие региональной гарантийной организации</t>
  </si>
  <si>
    <t>Развитие государственной микрофинансовой организации</t>
  </si>
  <si>
    <t>Количество субъектов МСП, получивших поддержку, единиц</t>
  </si>
  <si>
    <t xml:space="preserve">Обеспечен объем финансовой поддержки, оказанной субъектам МСП, при гарантийной поддержке региональными гарантийными организациями, млрд рублей, </t>
  </si>
  <si>
    <t xml:space="preserve">Количество действующих микрозаймов МФО субъектам МСП, единиц (нарастающим итогом), </t>
  </si>
  <si>
    <t>.Предоставлены субсидии из федерального бюджета органам государственной власти субъектов Российской Федерации на исполнение расходных обязательств, предусматривающих создание и (или) развитие государственных МФО, а также субсидии государственным МФО на субсидирование ставки вознаграждения по микрозаймам субъектов МСП,  млн.рублей</t>
  </si>
  <si>
    <t>Количество услуг, предоставленных субъектам МСП и физическим лицам, заинтересованным в начале осуществления предпринимательской деятельности, единиц</t>
  </si>
  <si>
    <t>Доля субъектов МСП, охваченных услугами центров «Мой бизнес», процентов</t>
  </si>
  <si>
    <t>Количество субъектов МСП в моногородах, получивших поддержку, единиц</t>
  </si>
  <si>
    <t xml:space="preserve">Количество субъектов МСП, выведенных на экспорт при поддержке центров (агентств) координации поддержки экспортно ориентированных субъектов МСП, единиц (нарастающим итогом), </t>
  </si>
  <si>
    <t xml:space="preserve">Общий объем инвестиций (бюджетных, внебюджетных (частных) резидентов, УК, иных хозяйствующих субъектов), вложенных в основной капитал в целях обеспечения льготного доступа субъектов МСП к производственным площадям и помещениям, млрд рублей, </t>
  </si>
  <si>
    <t>Популяризация предпринимательства. Количество физических лиц - участников федерального проекта, занятых в сфере МСП, по итогам участия в федеральном проекте, тыс. человек (нарастающим итогом), тыс. человек</t>
  </si>
  <si>
    <t>Популяризация предпринимательства. Количество физических лиц - участников федерального проекта, тыс. человек (нарастающим итогом), тыс. человек</t>
  </si>
  <si>
    <t>Популяризация предпринимательства. Количество вновь созданных субъектов МСП участниками проекта, тыс. единиц (нарастающим итогом), тыс. человек</t>
  </si>
  <si>
    <t>Популяризация предпринимательства. Количество обученных основам ведения бизнеса, финансовой грамотности и иным навыкам предпринимательской деятельности, тыс. человек (нарастающим итогом), тыс. человек</t>
  </si>
  <si>
    <t>Количество лиц, вовлеченных в реализацию мероприятий, человек</t>
  </si>
  <si>
    <t xml:space="preserve">Количество проведенных мероприятий, единиц, </t>
  </si>
  <si>
    <t>Строительный надзор для целевого расходования средств по созданию индустриального парка на территории Технополиса «Химград» (ООО «Тасма-Инвест-Торг»), 3-й этап, единиц</t>
  </si>
  <si>
    <t>Объем финансовой поддержки, оказанной субъектам МСП, при гарантийной поддержке некоммерческой организации «Гарантийный фонд Республики Татарстан», тыс. рублей</t>
  </si>
  <si>
    <t>Количество субъектов МСП, получивших поддержку при содействии некоммерческой микрокредитной компании «Фонд поддержки предпринимательства Республики Татарстан», единиц</t>
  </si>
  <si>
    <t>Количество выданных займов управляющим компаниям, единиц</t>
  </si>
  <si>
    <t>Количество управляющих компаний, которым предоставлены займы, единиц</t>
  </si>
  <si>
    <t>Государственная поддержка СМСП, включая крестьянские (фермерские) хозяйства, в целях предоставления управляющим компаниям промышленных (индустриальных) парков, промышленных площадок займов на развитие их инфраструктуры в размере недополученных доходов от аренды имущества в июле 2020 года</t>
  </si>
  <si>
    <t>Государственная поддержка СМСП, включая крестьянские (фермерские) хозяйства, в целях предоставления управляющим компаниям промышленных (индустриальных) парков, промышленных площадок займов на развитие их инфраструктуры в размере недополученных доходов от аренды имущества в июне 2020 года</t>
  </si>
  <si>
    <t>Количество резидентов, единиц</t>
  </si>
  <si>
    <t>Количество созданных рабочих мест, единиц</t>
  </si>
  <si>
    <t>Данные за 9 месяцев 2020 г.</t>
  </si>
  <si>
    <t>Совокупная добавленная стоимость, млн.рублей</t>
  </si>
  <si>
    <t>Количество получателей государственной поддержки, единиц</t>
  </si>
  <si>
    <t>Индекс физического объема ВРП, процентов</t>
  </si>
  <si>
    <t>Рост объема инвестиций в основной капитал без учёта бюджетных средств, процентов</t>
  </si>
  <si>
    <t xml:space="preserve">Объем прямых иностранных инвестиций в расчете на одного жителя РТ, </t>
  </si>
  <si>
    <t>Доля инновационной продукции в общем объеме промышленного производства, процентов</t>
  </si>
  <si>
    <t>Доля инвестиций в основной капитал в валовом региональном продукте, процентов</t>
  </si>
  <si>
    <t>Удельный вес организаций, осуществляющих технологические инновации, в общем количестве обследованных организаций, процентов</t>
  </si>
  <si>
    <t>Количество оказанных в многофункциональных центрах государственных, муниципальных и иных услуг, единиц</t>
  </si>
  <si>
    <t>Предельный срок подключения потребителей (до 150 квт) с даты поступления заявки на технологическое присоединение до даты подписания акта о технологическом присоединении, дни</t>
  </si>
  <si>
    <t>Предельное количество этапов (процедур), необходимых для технологического присоединения, дни</t>
  </si>
  <si>
    <t>Доля обрабатывающих производств в общем объеме промышленного производства, процентов</t>
  </si>
  <si>
    <t>Доля поступивших заявок в государственную информационную систему «Народный контроль», которым присвоен статус «Решение принято», процентов</t>
  </si>
  <si>
    <t>Доля несырьевой продукции в общем объеме экспорта Республики Татарстан, процентов</t>
  </si>
  <si>
    <t>Доля убыточных предприятий в общем количестве предприятий в торговле, процентов</t>
  </si>
  <si>
    <t>Отношение среднемесячной заработной платы в промышленности к среднемесячной заработной плате в целом по Республике Татарстан, процентов</t>
  </si>
  <si>
    <t>Индекс промышленного производства, процентов</t>
  </si>
  <si>
    <t>Обеспеченность населения площадью торговых объектов на 1000 жителей, кв. метров</t>
  </si>
  <si>
    <t>Доля убыточных предприятий в общем количестве предприятий, закрепленных за Министерством, в промышленности, процентов</t>
  </si>
  <si>
    <t>Количество проведенных мероприятий., единиц</t>
  </si>
  <si>
    <t>Количество форумов и иных мероприятий, в которых принято участие, единиц</t>
  </si>
  <si>
    <t>Количество обучающих семинаров и тренингов, в которых приняли участие сотрудники АИР РТ, единиц</t>
  </si>
  <si>
    <t>Количество организованных визитов иностранных делегаций, единиц</t>
  </si>
  <si>
    <t>Количество участий в заседаниях ассоциации, единиц</t>
  </si>
  <si>
    <t>Количество обработанных статистических форм, единиц</t>
  </si>
  <si>
    <t>Количество тиражей, единиц</t>
  </si>
  <si>
    <t>Количество участников, Человек</t>
  </si>
  <si>
    <t>Количество проведенных мероприятий, единиц</t>
  </si>
  <si>
    <t>Количество проектов, единиц</t>
  </si>
  <si>
    <t>Количество статистических отчетов, единиц</t>
  </si>
  <si>
    <t>Количество записей в Реестре, единиц</t>
  </si>
  <si>
    <t>Темп прироста объема инвестиций, в том числе капитальных вложений, осуществленных резидентами особых экономических зон, находящихся под управлением управляющих компаний, получающих субсидию, накопленным итогом, процентов</t>
  </si>
  <si>
    <t>Предоставление годового плана размещения заказов, процентов</t>
  </si>
  <si>
    <t>Доля конкурентных закупок (количество участников более одного к общему количеству торгов), процентов</t>
  </si>
  <si>
    <t>Доля открытых аукционов в электронной форме в общем числе размещенных закупок, процентов</t>
  </si>
  <si>
    <t>Экономическая эффективность размещения заказов (отношение суммы экономии к сумме размещенных заказов), процентов</t>
  </si>
  <si>
    <t>Доля стоимости контрактов, заключенных по результатам несостоявшихся конкурентных способов закупок, в общей стоимости заключенных контрактов, процентов</t>
  </si>
  <si>
    <t>Доля проверок, результаты которых признаны недействительными, процентов</t>
  </si>
  <si>
    <t>Доля правонарушений, в отношении которых приняты меры, направленные на их прекращение, от числа выявленных правонарушений (без учета правонарушений, устраненных до окончания контрольных мероприятий), процентов</t>
  </si>
  <si>
    <t>Доля нормативных правовых актов Государственного комитета Республики Татарстан по тарифам, признанных Верховным Судом Российской Федерации незаконными, в общем количестве принятых нормативных правовых актов Государственного комитета Республики Татарстан по тарифам, процентов</t>
  </si>
  <si>
    <t>Доля предупреждений в общем количестве административных наказаний, процентов</t>
  </si>
  <si>
    <t>Доля муниципальных образований Республики Татарстан, по которым индекс изменения размера вносимой гражданами платы за коммунальные услуги с учетом принятых тарифных решений соответствует предельным (максимальным) индексам, установленным для муниципальных образований Республики Татарстан, процентов</t>
  </si>
  <si>
    <t>Снижение количества правонарушений, выявленных в ходе проверок, процентов</t>
  </si>
  <si>
    <t>Отношение количества организаций, не выполнивших инвестиционные программы, ресурсы по которым заложены в тарифы на тепловую энергию предбазового периода, к количеству организаций, для которых проведены корректировки инвестиционных программ в базовом периоде или уменьшена необходимая валовая выручка на очередной период регулирования, процентов</t>
  </si>
  <si>
    <t>Разработка актуализированных республиканских нормативов градостроительного проектирования Республики Татарстан, единиц</t>
  </si>
  <si>
    <t>Количество проектов планировки территории, штук</t>
  </si>
  <si>
    <t>Объем предоставленных пользователям информационных материалов, единиц</t>
  </si>
  <si>
    <t>Доля информационных материалов, представленных Комитетом Республики Татарстан по социально-экономическому мониторингу в срок, от их общего числа, процентов</t>
  </si>
  <si>
    <t>Доля форм республиканского статистического наблюдения, включенных в систему электронной статистической отчетности, от общего числа форм (за исключением анкетных,%), процентов</t>
  </si>
  <si>
    <t>Доля проведенных в срок мониторингов оценки эффективности деятельности органов исполнительной власти и органов местного самоуправления РТ от общего числа мониторингов, проведение которых возложено на КСЭМ РТ, процентов</t>
  </si>
  <si>
    <t>Доля социологических исследований, представленных в срок, от их общего числа, %, процентов</t>
  </si>
  <si>
    <t>Доля выполненных мероприятий, предусмотренных утвержденными программами (планами) по реализации мер антикоррупционной политики в Комитете Республики Татарстан по социально-экономическому мониторингу, процентов</t>
  </si>
  <si>
    <t>Доля нормативных правовых актов Республики Татарстан, разработанных Комитетом, в отношении которых органами прокуратуры, юстиции и независимыми экспертами были выявлены коррупциогенные факторы, в % к общему количеству нормативных правовых актов, разработанных Комитетом и в отношении которых внутренняя антикоррупционная экспертиза не выявила коррупциогенных факторов, процентов</t>
  </si>
  <si>
    <t>Доля востребованных информационных материалов от общего количества выпускаемых материалов, процентов</t>
  </si>
  <si>
    <t>Количество проведенных конкурсов, единиц</t>
  </si>
  <si>
    <t>Доля ТОС, которым представлена поддержка в виде субсидий на осуществление компенсационных выплат руководителям ТОС, от общего количества ТОС, процентов</t>
  </si>
  <si>
    <t>Количество социально-ориентированных некоммерческих организаций, которым оказана поддержка, единиц</t>
  </si>
  <si>
    <t>Количество некоммерческих организаций, зарегистрированных на территории Республики Татарстан за год, единиц</t>
  </si>
  <si>
    <t>Количество публикаций, направленных на популяризацию деятельности НКО, единиц</t>
  </si>
  <si>
    <t>Количество мероприятий в сфере сохранения толерантных отношений, единиц</t>
  </si>
  <si>
    <t>Количество публикаций о мероприятиях, направленных на развитие межкультурного диалога, единиц</t>
  </si>
  <si>
    <t>Количество тематических мероприятий, единиц</t>
  </si>
  <si>
    <t>Количество СОНКО, получивших субсидии, единиц</t>
  </si>
  <si>
    <t>Число участников «круглых столов» по актуальным вопросам Концепции «Татары и исламский мир», человек</t>
  </si>
  <si>
    <t>Доля рассмотренных обращений СО НКО, реализующих проекты в сфере противодействия экстремизму и религиозному радикализму, от общего количества обращений, процентов</t>
  </si>
  <si>
    <t>Количество участников  олимпиады по русскому языку, единиц</t>
  </si>
  <si>
    <t xml:space="preserve">Количество стран-участников, единиц
</t>
  </si>
  <si>
    <t>Численность мигрантов, направленных на курсы по подготовке к сдаче экзамена по русскому языку, истории России и основам законодательства РФ, вводные (ориентационные) курсы, человек</t>
  </si>
  <si>
    <t>Количество СО НКО, реализующих проекты в области охраны окружающей среды, получивших поддержку, единиц</t>
  </si>
  <si>
    <t>Количество активистов СОНКО - общественных инспекторов по охране природы Министерства экологии и природных ресурсов РТ, человек</t>
  </si>
  <si>
    <t>Количество экологически направленных СОНКО, получивших субсидии, единиц</t>
  </si>
  <si>
    <t>Количество детей, получивших помощь, человек</t>
  </si>
  <si>
    <t>Количество консультаций, единиц</t>
  </si>
  <si>
    <t>Количество консультаций по инклюзивным программам, единиц</t>
  </si>
  <si>
    <t>Количество детей, взятых под патронат, человек</t>
  </si>
  <si>
    <t>Количество консультаций, мероприятий, единиц</t>
  </si>
  <si>
    <t>Количество консультационно-методических услуг, единиц</t>
  </si>
  <si>
    <t>Уровень готовности подразделений добровольной пожарной охраны к реагированию на пожары, процентов</t>
  </si>
  <si>
    <t>Количество юношей, вовлеченных в секции по пожарно-прикладному спорту, Человек</t>
  </si>
  <si>
    <t>Количество проведенных соревнований по пожарно-прикладному спорту в Республике Татарстан, единиц</t>
  </si>
  <si>
    <t>Количество консультаций по профилактике семейного неблагополучия и сиротства, единиц</t>
  </si>
  <si>
    <t>Количество сотрудников, прошедших обучение, Человек</t>
  </si>
  <si>
    <t>Количество проведенных консультаций в области защиты населения и территорий от чрезвычайных ситуаций, единиц</t>
  </si>
  <si>
    <t>Количество подготовленных заявок на участие в конкурсах, единиц</t>
  </si>
  <si>
    <t>Количество публикаций о деятельности СОНКО на официальном сайте, единиц</t>
  </si>
  <si>
    <t>Количество проведенных мероприятий, форумов, выставок, семинаров по направлению деятельности, единиц</t>
  </si>
  <si>
    <t>Количество лиц, охваченных консультационной помощью, человек</t>
  </si>
  <si>
    <t>Количество обученных специалистов, человек</t>
  </si>
  <si>
    <t>Количество лиц, охваченных поддержкой, человек</t>
  </si>
  <si>
    <t>Количество консультаций СОНКО, участвующих в работе по противодействию наркомании и алкоголизму, единиц</t>
  </si>
  <si>
    <t>Количество молодежи, участвующей в акциях, человек</t>
  </si>
  <si>
    <t>Количество мероприятий, проведенных республиканскими творческими союзами, единиц</t>
  </si>
  <si>
    <t>Количество СОНКО, получивших субсидии  на проведение открытого фестиваля детского и молодежного творчества «Созвездие - Йолдызлык», единиц</t>
  </si>
  <si>
    <t>Количество участников фестиваля татарской песни имени Р.Вагапова, человек</t>
  </si>
  <si>
    <t>Количество переведенных авторов татарской литературы на русский, английский и другие языки, единиц</t>
  </si>
  <si>
    <t>Количество участников мероприятия «Дни Франкофонии» в г.Казани, Человек</t>
  </si>
  <si>
    <t>Количество проведенных консультаций в реализации проектов в сфере культуры и искусства, единиц</t>
  </si>
  <si>
    <t>Количество участников совместных рабочих встреч СО НКО с представителями органов госудасрвтенной власти по вопросам взаимодействия в сфере культуры и искусства, Человек</t>
  </si>
  <si>
    <t>Количество произведенных киновидеофильмов (игровых/документальных фильмов), единиц</t>
  </si>
  <si>
    <t>Доля национальных фильмов в общем объеме показа фильмов в сети государственных кинотеатров, процентов</t>
  </si>
  <si>
    <t>количество реализованных молодежных проектов в области кинематографии, единиц</t>
  </si>
  <si>
    <t>Количество грантополучателей, Человек</t>
  </si>
  <si>
    <t>Количество СОНКО, получивших субсидии на поддержку студенческого самоуправления, единиц</t>
  </si>
  <si>
    <t>Количество СОНКО, получивших субсидии на проведение Республиканского фестиваля детской, юношеской и молодежной прессы «Алтын калэм», единиц</t>
  </si>
  <si>
    <t>Количество участников региональных фестивалей творчества студентов с ограниченными возможностями здоровья, человек</t>
  </si>
  <si>
    <t>Количество СОНКО, получивших субсидии на организацию республиканских игр КВН РТ, единиц</t>
  </si>
  <si>
    <t>Количество проектов СОНКО, признанных победителями республиканского конкурса на получение грантов Кабинета Министров РТ, единиц</t>
  </si>
  <si>
    <t>Количество проектов СОНКО, признанных победителями республиканского конкурса социальных проектов «Общественная инициатива», единиц</t>
  </si>
  <si>
    <t>Количество СОНКО, получивших субсидии на реализацию проектов, единиц</t>
  </si>
  <si>
    <t>Количество мероприятий, направленных на информационное освещение деятельности СОНКО, единиц</t>
  </si>
  <si>
    <t>Количество семинаров, единиц</t>
  </si>
  <si>
    <t>Количество оказанных консультаций, единиц</t>
  </si>
  <si>
    <t>Функционирование интерактивной карты социально значимых проектов СОНКО, единиц</t>
  </si>
  <si>
    <t>Действующий Портал некоммерческих организаций РТ, единиц</t>
  </si>
  <si>
    <t xml:space="preserve">Действующий портал НКО РТ, </t>
  </si>
  <si>
    <t>Количество денежных премий, выделенных гражданам и СОНКО по решению конкурсной комиссии, единиц</t>
  </si>
  <si>
    <t>Действующие ресурсные центры НКО, единиц</t>
  </si>
  <si>
    <t>Количество СОНКО, получивших субсидии, из бюджета Спасского МР, единиц</t>
  </si>
  <si>
    <t xml:space="preserve">Количество выделенных денежных премий по решению конкурсной комиссии, единиц
</t>
  </si>
  <si>
    <t>Количество проектов, признанных победителями конкурса поддержки детских и молодежных общественных объединений РТ, единиц</t>
  </si>
  <si>
    <t>Количество СОНКО, получивших субсидии на реализацию проектов, направленных на развитие патриотического воспитания детей и молодежи, единиц</t>
  </si>
  <si>
    <t>Функционирование портала добровольческого движения, единиц</t>
  </si>
  <si>
    <t>Количество участников слета трудовых отрядов среди СОНКО, Человек</t>
  </si>
  <si>
    <t>Количество участников студенческого поискового движения, человек</t>
  </si>
  <si>
    <t>Количество физкультурно-спортивных общественных организаций, получивших субсидии, единиц</t>
  </si>
  <si>
    <t>Количество физкультурно-спортивных общественных организаций, получивших субсидии на реализацию проектов, единиц</t>
  </si>
  <si>
    <t>Количество мероприятий  в сфере государственной регистрации и контроля за деятельностью НКО, единиц</t>
  </si>
  <si>
    <t>Задача подпрограммы - Патриотическое воспитание граждан. Популяризация благотворительности и добровольчества</t>
  </si>
  <si>
    <t>1.3.1.1.1</t>
  </si>
  <si>
    <t>Темп роста высокопроизводительных рабочих мест в общем количестве рабочих мест на предприятиях обрабатывающих отраслей промышленности Республики Татарстан, процентов, процентов</t>
  </si>
  <si>
    <t>1.3.1.1.1.1</t>
  </si>
  <si>
    <t>1.3.1.1.1.2</t>
  </si>
  <si>
    <t>Количество проинформированных предприятий, единиц</t>
  </si>
  <si>
    <t>Количество проведенных семинаров, совещаний, заседаний, единиц</t>
  </si>
  <si>
    <t>Количество размещенной информации на интернет-сайте, единиц</t>
  </si>
  <si>
    <t>Количество вовлеченных средних и крупных предприятий базовых несырьевых отраслей экономики в реализацию национального проекта (подписавших соглашения о взаимодействии с МПиТ РТ), единиц (нарастающим итогом)</t>
  </si>
  <si>
    <t>Количество предприятий, создавших рабочие группы, единиц</t>
  </si>
  <si>
    <t>Количество предприятий, которым оказывается методическая поддержка, единиц</t>
  </si>
  <si>
    <t>Количество предприятий, на которых проведена диагностика, единиц</t>
  </si>
  <si>
    <t>1.3.1.1.1.3</t>
  </si>
  <si>
    <t>1.3.1.1.1.4</t>
  </si>
  <si>
    <t>1.3.1.1.1.5</t>
  </si>
  <si>
    <t>1.3.1.1.1.6</t>
  </si>
  <si>
    <t>1.3.1.1.1.7</t>
  </si>
  <si>
    <t>1.3.1.1.1.8</t>
  </si>
  <si>
    <t>1.3.1.1.1.9</t>
  </si>
  <si>
    <t>1.3.1.1.1.10</t>
  </si>
  <si>
    <t>1.3.1.1.1.11</t>
  </si>
  <si>
    <t>1.3.1.1.1.12</t>
  </si>
  <si>
    <t>1.3.1.1.1.13</t>
  </si>
  <si>
    <t>Рост объема отгруженной организациями – участниками Кластера инновационной продукции собственного производства, а также инновационных работ и услуг, выполненных собственными силами, в стоимостном выражении (по отношению к предыдущему году), процентов</t>
  </si>
  <si>
    <t>Численность работников организаций – участников Кластера, принявших участие в выставочно-ярмарочных и коммуникативных мероприятиях, проводимых в Российской Федерации и за рубежом, Человек</t>
  </si>
  <si>
    <t>Рост количества запатентованных организациями – участниками Кластера результатов интеллектуальной деятельности, в том числе за рубежом (по отношению к предыдущему году), процентов</t>
  </si>
  <si>
    <t>Создание автоматизированной информационно-аналитической системы «Интеллектуальный потенциал Республики Татарстан», да/нет</t>
  </si>
  <si>
    <t>Количество специалистов, прошедших подготовку и переподготовку кадров в сфере управления интеллектуальной собственностью, Человек</t>
  </si>
  <si>
    <t>Количество предприятий и организаций, которым оказаны услуги по продвижению международных заявок по процедуре Patent Cooperation Treaty (поданных в соответствии с Договором о патентной кооперации), единиц</t>
  </si>
  <si>
    <t>Оказание комплекса услуг, сервисов и мер поддержки субъектам МСП в центрах "Мой бизнес"</t>
  </si>
  <si>
    <t>Развитие государственной микрофинансовой организации в целях ускоренного развития субъектов МСП в моногородах</t>
  </si>
  <si>
    <t>Развитие центра координации поддержки экспортно ориентированных субъектов МСП</t>
  </si>
  <si>
    <t>В рамках предусмотренных средств удалось охватить большее количество предпринимателей, за счет снижения средней суммы поддержки на 1 получателя.</t>
  </si>
  <si>
    <t>В рамках предусмотренных средств удалось охватить большее количество предпринимателей</t>
  </si>
  <si>
    <t xml:space="preserve">В период ограничительных мер были реализованы дополнительные мероприятия поддержки бизнеса. </t>
  </si>
  <si>
    <t>Показатель предусмотрен федеральным проектом в рамках реализации национального проекта "Малое и среднее предпринимательство и поддержка индивидуальной предпринимательской инициативы". В рамках предусмотренных средств удалось охватить большее количество предпринимателей, за счет снижения средней суммы поддержки на 1 получателя.</t>
  </si>
  <si>
    <t>Задача подпрограммы - Формирование экологической культуры населения, содействие экологическому просвещению и охране окружающей среды</t>
  </si>
  <si>
    <t>Задача подпрограммы - Формирование механизма вовлечения в хозяйственный оборот прав на результаты интеллектуальной деятельности</t>
  </si>
  <si>
    <t>Количество субъектов МСП, получивших услуги, единиц</t>
  </si>
  <si>
    <t>Количество рынков товаров и услуг Республики Татарстан, исследуемых на наличие (отсутствие) административных барьеров и оценки состояния конкуренции субъектами предпринимательской деятельности, единиц</t>
  </si>
  <si>
    <t xml:space="preserve">Совокупная выручка резидентов, млн рублей
</t>
  </si>
  <si>
    <t>Количество осуществленных выездных проверок строительного надзора в рамках создания, модернизации и (или) реконструкции объектов инфраструктуры индустриального парка ОЭЗ «Алабуга» (индустриальный парк «Алабуга-2»), единиц</t>
  </si>
  <si>
    <t>Количество созданных патентно-лицензионных служб на предприятиях и центров поддержки технологий и инноваций Республики Татарстан, единиц</t>
  </si>
  <si>
    <t>Количество участников мероприятий по популяризации здорового образа жизни, профилактике социально значимых заболеваний среди населения, человек</t>
  </si>
  <si>
    <t>Количество участников международного фестиваля еврейской музыки, человек</t>
  </si>
  <si>
    <t>Информационно-аналитическая система создана в 2018 г. В 2020 году были выделены средства из бюджета РТ на ее содержание.</t>
  </si>
  <si>
    <t xml:space="preserve">Создание индустриального парка на территории Технополиса «Химград» (ООО «Тасма-Инвест-Торг»), 3-й этап
</t>
  </si>
  <si>
    <t>1.6.1.1.5.10</t>
  </si>
  <si>
    <t xml:space="preserve">Ведение авторского надзора по строительству первой очереди индустриального парка "Саба"
</t>
  </si>
  <si>
    <t>1.6.1.1.5.11</t>
  </si>
  <si>
    <t>Всего (бюджет РТ)</t>
  </si>
  <si>
    <t>Всего  (бюджет РТ)</t>
  </si>
  <si>
    <r>
      <rPr>
        <b/>
        <sz val="12"/>
        <rFont val="Arial"/>
        <family val="2"/>
      </rPr>
      <t xml:space="preserve">Источник финансирования 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(в том числе федеральный бюджет, бюджет Республики Татарстан, местный бюджет, внебюджетные источники)</t>
    </r>
  </si>
  <si>
    <r>
      <rPr>
        <b/>
        <sz val="12"/>
        <rFont val="Arial"/>
        <family val="2"/>
      </rPr>
      <t>Плановые объемы финансирования на отчетный год</t>
    </r>
    <r>
      <rPr>
        <sz val="12"/>
        <rFont val="Arial"/>
        <family val="2"/>
      </rPr>
      <t>, тыс. рублей</t>
    </r>
  </si>
  <si>
    <r>
      <rPr>
        <b/>
        <sz val="12"/>
        <rFont val="Arial"/>
        <family val="2"/>
      </rPr>
      <t>Объемы финансирования на отчетный год, в соответствии с лимитами бюджетных обязательств и средствами из внебюджетных источников</t>
    </r>
    <r>
      <rPr>
        <sz val="12"/>
        <rFont val="Arial"/>
        <family val="2"/>
      </rPr>
      <t>, тыс. рублей</t>
    </r>
  </si>
  <si>
    <r>
      <rPr>
        <b/>
        <sz val="12"/>
        <rFont val="Arial"/>
        <family val="2"/>
      </rPr>
      <t>Исполнено с начала года</t>
    </r>
    <r>
      <rPr>
        <sz val="12"/>
        <rFont val="Arial"/>
        <family val="2"/>
      </rPr>
      <t>, 
тыс. рублей</t>
    </r>
  </si>
  <si>
    <t>1/4</t>
  </si>
  <si>
    <t>Количество сотрудников предприятий, прошедших обучение инструментам повышения производительности труда под региональным управлением (с РЦК РТ), человек (нарастающим ито-гом)</t>
  </si>
  <si>
    <t>Доля предприятий, которым оказана помощь в разработке программ повышения производительности труда, процентов от поступивших об-ращений</t>
  </si>
  <si>
    <t>Количество сотрудников предприятий и представителей региональных команд, прошедших обучение инструментам по-вышения производительности труда, человек (нарастающим итогом)</t>
  </si>
  <si>
    <t xml:space="preserve">не 
менее 1 014
</t>
  </si>
  <si>
    <t xml:space="preserve">Количество отчетов РЦК РТ о до-стижении целевых показателей пред-приятиями-участниками национального проекта, единиц </t>
  </si>
  <si>
    <t>Рост объема работ и проектов в сфере научных исследований и разработок, выполняемых совместно двумя и более организациями Кластера в стоимостном выражении (по отношению к предыдущему году), процентов</t>
  </si>
  <si>
    <t xml:space="preserve">Объем выданных займов управляющим компаниям и (или) резидентам на создание, модернизацию и (или) реконструкцию объектов коммунальной и дорожной инфраструктуры, зданий, строений, сооружений промышленных (индустриальных) парков, промышленных площадок, млн. руб.
</t>
  </si>
  <si>
    <t>Перевыполнение индикатора связано с повышением уровня доверия к государственным закупкам со стороны поставщиков.
Увеличение количества участников в закупках повышает конкуренцию и, как следствие, повышает экономию бюджетных средств. Кроме того, на данный индикатор влияет появление новых технологических процессов при производстве товаров/оказании услуг/проведении работ, тем самым у участников закупок появляется возможность предоставлять эквивалентные товары/услуги/работы со стоимостью ниже ранее предполагаемой.</t>
  </si>
  <si>
    <t xml:space="preserve">Изменения в Федеральный закон от 26 марта 2003 года
№35-ФЗ «Об электроэнергетике», вступившую в силу с 1 июля 2020 года, в соответствии с которыми сетевые организации обязаны всем потребителям устанавливать приборы учета электрической энергии, привели к увеличению объемов мероприятий, выполняемых со стороны АО «Сетевая компания» и, соответственно, сроков подключения потребителей.
</t>
  </si>
  <si>
    <t>В связи с изменением методики расчета совокупной добавленной стоимости, не учитывающей  акцизы как элемент добавленной стоимости.</t>
  </si>
  <si>
    <t>В связи с переходом на давальческую схему производства предприятий ПАО «Нижнекамскшина» и ООО «Нижнекамский завод грузовых шин» снизилась выручка ре-зидентов индустриального парка «Алабуга-2. Нефтехимия» при сохранении добавленной стои-мости.</t>
  </si>
  <si>
    <t>Достижение итогового результата запланировано на 2026 год. Промежуточные итоги подводятся с целью мониторинга показателей. Отклонения от плановых результатов не влекут за собой штрафных санкций (возврат субсидии)</t>
  </si>
  <si>
    <t>Фактическое значение индикатора сформировано исходя из необходимости в отдельных случаях посещения Ростех-надзора (пятый этап). Стандартное техническое присоединение осуществляется за 4 этапа</t>
  </si>
  <si>
    <t>Плановый показатель индикатора формируется согласно прогнозу социально-экономического развития Республики Татарстан. Разница фактического и прогнозного значения индикатора обусловлена улучшением финансовых показателей отдельных предприятий, прогнозировавших получение убытка по итогам года</t>
  </si>
  <si>
    <t>В связи с увеличением количества предприятий, участвующих в реализации национального проекта «Производительности труда и поддержка занятости»</t>
  </si>
  <si>
    <t>22 предприятия реализуют мероприятия нацпроекта самостоятельно с экспертной поддержкой, 5 предприятий - самостоятельно без экспертной поддержки (3 предприятия с 2019 г., 2 предприятия-с 2020 г.). Вид поддержки определяется только на стадии очного отбора, после подачи заявки на участие в нацпроекте и ее проверки на соответствие требованиям участника. Вид поддержки «самостоятельно без экспертной поддержки» определен для предприятий, соответствующих критериям участника но не имею-щих направлений по оптимизации производства</t>
  </si>
  <si>
    <t>Перевыполнение показателя обусловлено высокой активностью предприятий. РЦК регулярно проводит мероприятия по вовлечению предприятий в нацпроект организует семинары, проводит информационную рассылку на предприятия, ведет сайт по повышению производительности труда. Татарстан стал самым активным регионом страны по участию в нацио-нальном проекте «Произ-водительность труда» по итогам 2020 года, награда вручена в рамках III Федерального форума «Производительность 360», прошедшего в Нижнем Новгороде 15-16 июня 2021 года. В 2020 г. заключены соглашения с 9 предприятиями для работы в 2021 г.</t>
  </si>
  <si>
    <t>В связи с увеличением кол-ва предприятий в 2021 г., в конце 2020 г. проведена дополнитель-ная аттестация экспертов РЦК.  Аттестованный эксперт допускается до самостоятельной реали-зации проектов на пред-приятии</t>
  </si>
  <si>
    <t xml:space="preserve">Показатель рассчитывается не ранее 1 ноября года, следующего за отчетным годом на основании данных налоговой отчетности. </t>
  </si>
  <si>
    <t>Количество предприятий, участвующих в создании систем управления правами на интеллектуальную собственность предприятий наличие проекта нормативного правового акта, единиц</t>
  </si>
  <si>
    <t>Увеличен объем закупок у субъектов МСП</t>
  </si>
  <si>
    <t>Участие в закупках приняло 2 субъекта МСП</t>
  </si>
  <si>
    <t>В связи с применением новой методики расчета количества рабочих мест. Ранее расчет производился по каждой единице рабочего места и уровня заработной платы, на данный момент расчет производится с учетом средней заработной пла-ты по Республике Татарстан (из данных стати-стики)</t>
  </si>
  <si>
    <t>В рамках действующих мер поддержки удалось создать благоприятные условия для развития института самозанятости</t>
  </si>
  <si>
    <t>Предполагалось, что не на всех предприятиях-участниках получится создать поток-образец (результат оптимизации производственных и/или вспомогательных процессов на базе сформированной инфраструктуры для развития производственной системы), однако только 4 проекта завер-шились без создания потока-образца</t>
  </si>
  <si>
    <t>Расчет показателя осу-ществляется АНО "ФЦК" на основании данных, представленных предприятиями-участниками нацпроекта причина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</si>
</sst>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0"/>
    <numFmt numFmtId="176" formatCode="#,##0.0"/>
    <numFmt numFmtId="177" formatCode="#,##0.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0000"/>
    <numFmt numFmtId="185" formatCode="0.000%"/>
    <numFmt numFmtId="186" formatCode="0.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Calibri"/>
      <family val="2"/>
    </font>
    <font>
      <strike/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39" borderId="7" applyNumberFormat="0" applyAlignment="0" applyProtection="0"/>
    <xf numFmtId="0" fontId="1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10" xfId="0" applyNumberFormat="1" applyFont="1" applyFill="1" applyBorder="1" applyAlignment="1">
      <alignment horizontal="justify" vertical="center" wrapText="1"/>
    </xf>
    <xf numFmtId="4" fontId="17" fillId="0" borderId="10" xfId="0" applyNumberFormat="1" applyFont="1" applyFill="1" applyBorder="1" applyAlignment="1">
      <alignment horizontal="right" vertical="top" wrapText="1"/>
    </xf>
    <xf numFmtId="176" fontId="17" fillId="0" borderId="10" xfId="0" applyNumberFormat="1" applyFont="1" applyFill="1" applyBorder="1" applyAlignment="1">
      <alignment horizontal="center" vertical="center" wrapText="1"/>
    </xf>
    <xf numFmtId="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176" fontId="17" fillId="0" borderId="10" xfId="0" applyNumberFormat="1" applyFont="1" applyFill="1" applyBorder="1" applyAlignment="1">
      <alignment horizontal="right" vertical="top" wrapText="1"/>
    </xf>
    <xf numFmtId="9" fontId="17" fillId="0" borderId="10" xfId="0" applyNumberFormat="1" applyFont="1" applyFill="1" applyBorder="1" applyAlignment="1">
      <alignment horizontal="right" vertical="top" wrapText="1"/>
    </xf>
    <xf numFmtId="4" fontId="27" fillId="0" borderId="10" xfId="0" applyNumberFormat="1" applyFont="1" applyFill="1" applyBorder="1" applyAlignment="1">
      <alignment horizontal="right" vertical="top" wrapText="1"/>
    </xf>
    <xf numFmtId="0" fontId="27" fillId="0" borderId="10" xfId="0" applyNumberFormat="1" applyFont="1" applyFill="1" applyBorder="1" applyAlignment="1">
      <alignment horizontal="justify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right" vertical="top" wrapText="1"/>
    </xf>
    <xf numFmtId="176" fontId="17" fillId="0" borderId="10" xfId="0" applyNumberFormat="1" applyFont="1" applyFill="1" applyBorder="1" applyAlignment="1">
      <alignment horizontal="center" vertical="center" wrapText="1"/>
    </xf>
    <xf numFmtId="9" fontId="17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justify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center"/>
    </xf>
    <xf numFmtId="49" fontId="17" fillId="0" borderId="12" xfId="0" applyNumberFormat="1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right" vertical="top" wrapText="1"/>
    </xf>
    <xf numFmtId="0" fontId="21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8" fontId="28" fillId="0" borderId="10" xfId="73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justify" vertical="center" wrapText="1"/>
    </xf>
    <xf numFmtId="4" fontId="28" fillId="0" borderId="10" xfId="0" applyNumberFormat="1" applyFont="1" applyFill="1" applyBorder="1" applyAlignment="1">
      <alignment horizontal="right" vertical="top" wrapText="1"/>
    </xf>
    <xf numFmtId="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4" fontId="28" fillId="0" borderId="10" xfId="0" applyNumberFormat="1" applyFont="1" applyFill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right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2" fontId="17" fillId="0" borderId="10" xfId="0" applyNumberFormat="1" applyFont="1" applyFill="1" applyBorder="1" applyAlignment="1">
      <alignment horizontal="right" vertical="center" wrapText="1"/>
    </xf>
    <xf numFmtId="0" fontId="28" fillId="0" borderId="10" xfId="0" applyNumberFormat="1" applyFont="1" applyFill="1" applyBorder="1" applyAlignment="1">
      <alignment vertical="center" wrapText="1"/>
    </xf>
    <xf numFmtId="9" fontId="17" fillId="0" borderId="10" xfId="73" applyFont="1" applyFill="1" applyBorder="1" applyAlignment="1">
      <alignment horizontal="center" vertical="center" wrapText="1"/>
    </xf>
    <xf numFmtId="9" fontId="28" fillId="0" borderId="10" xfId="73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178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top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justify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justify" vertical="center" wrapText="1"/>
    </xf>
    <xf numFmtId="0" fontId="17" fillId="0" borderId="10" xfId="0" applyNumberFormat="1" applyFont="1" applyFill="1" applyBorder="1" applyAlignment="1">
      <alignment horizontal="justify" vertical="top" wrapText="1"/>
    </xf>
    <xf numFmtId="9" fontId="17" fillId="0" borderId="10" xfId="0" applyNumberFormat="1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 horizontal="right" vertical="center" wrapText="1"/>
    </xf>
    <xf numFmtId="9" fontId="18" fillId="0" borderId="10" xfId="73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176" fontId="18" fillId="0" borderId="10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right" vertical="top" wrapText="1"/>
    </xf>
    <xf numFmtId="4" fontId="17" fillId="0" borderId="14" xfId="0" applyNumberFormat="1" applyFont="1" applyFill="1" applyBorder="1" applyAlignment="1">
      <alignment horizontal="right" vertical="top" wrapText="1"/>
    </xf>
    <xf numFmtId="9" fontId="18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justify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178" fontId="17" fillId="0" borderId="10" xfId="73" applyNumberFormat="1" applyFont="1" applyFill="1" applyBorder="1" applyAlignment="1">
      <alignment horizontal="center" vertical="center" wrapText="1"/>
    </xf>
    <xf numFmtId="9" fontId="18" fillId="0" borderId="10" xfId="73" applyNumberFormat="1" applyFont="1" applyFill="1" applyBorder="1" applyAlignment="1">
      <alignment horizontal="center" vertical="center" wrapText="1"/>
    </xf>
    <xf numFmtId="178" fontId="18" fillId="0" borderId="10" xfId="73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top" wrapText="1"/>
    </xf>
    <xf numFmtId="9" fontId="17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9" fontId="17" fillId="0" borderId="10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justify" vertical="center" wrapText="1"/>
    </xf>
    <xf numFmtId="4" fontId="23" fillId="0" borderId="10" xfId="0" applyNumberFormat="1" applyFont="1" applyFill="1" applyBorder="1" applyAlignment="1">
      <alignment horizontal="right" vertical="top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9" fontId="23" fillId="0" borderId="10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top" wrapText="1"/>
    </xf>
    <xf numFmtId="49" fontId="17" fillId="0" borderId="16" xfId="0" applyNumberFormat="1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vertical="center" wrapText="1"/>
    </xf>
    <xf numFmtId="0" fontId="17" fillId="0" borderId="15" xfId="0" applyNumberFormat="1" applyFont="1" applyFill="1" applyBorder="1" applyAlignment="1">
      <alignment horizontal="justify" vertical="center" wrapText="1"/>
    </xf>
    <xf numFmtId="0" fontId="17" fillId="0" borderId="12" xfId="0" applyNumberFormat="1" applyFont="1" applyFill="1" applyBorder="1" applyAlignment="1">
      <alignment horizontal="justify" vertical="center" wrapText="1"/>
    </xf>
    <xf numFmtId="176" fontId="17" fillId="0" borderId="15" xfId="0" applyNumberFormat="1" applyFont="1" applyFill="1" applyBorder="1" applyAlignment="1">
      <alignment horizontal="center" vertical="center" wrapText="1"/>
    </xf>
    <xf numFmtId="176" fontId="17" fillId="0" borderId="12" xfId="0" applyNumberFormat="1" applyFont="1" applyFill="1" applyBorder="1" applyAlignment="1">
      <alignment horizontal="center" vertical="center" wrapText="1"/>
    </xf>
    <xf numFmtId="9" fontId="17" fillId="0" borderId="15" xfId="0" applyNumberFormat="1" applyFont="1" applyFill="1" applyBorder="1" applyAlignment="1">
      <alignment horizontal="center" vertical="center" wrapText="1"/>
    </xf>
    <xf numFmtId="9" fontId="17" fillId="0" borderId="12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vertical="center" wrapText="1"/>
    </xf>
    <xf numFmtId="49" fontId="18" fillId="0" borderId="13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17" fillId="0" borderId="14" xfId="0" applyNumberFormat="1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>
      <alignment horizontal="left" vertical="top" wrapText="1"/>
    </xf>
    <xf numFmtId="49" fontId="17" fillId="0" borderId="16" xfId="0" applyNumberFormat="1" applyFont="1" applyFill="1" applyBorder="1" applyAlignment="1">
      <alignment horizontal="left" vertical="top" wrapText="1"/>
    </xf>
    <xf numFmtId="176" fontId="17" fillId="0" borderId="15" xfId="0" applyNumberFormat="1" applyFont="1" applyFill="1" applyBorder="1" applyAlignment="1">
      <alignment horizontal="center" vertical="top" wrapText="1"/>
    </xf>
    <xf numFmtId="176" fontId="17" fillId="0" borderId="16" xfId="0" applyNumberFormat="1" applyFont="1" applyFill="1" applyBorder="1" applyAlignment="1">
      <alignment horizontal="center" vertical="top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horizontal="left" vertical="center" wrapText="1"/>
    </xf>
    <xf numFmtId="9" fontId="17" fillId="0" borderId="15" xfId="73" applyFont="1" applyFill="1" applyBorder="1" applyAlignment="1">
      <alignment horizontal="center" vertical="top" wrapText="1"/>
    </xf>
    <xf numFmtId="9" fontId="17" fillId="0" borderId="16" xfId="73" applyFont="1" applyFill="1" applyBorder="1" applyAlignment="1">
      <alignment horizontal="center" vertical="top" wrapText="1"/>
    </xf>
    <xf numFmtId="176" fontId="17" fillId="0" borderId="15" xfId="0" applyNumberFormat="1" applyFont="1" applyFill="1" applyBorder="1" applyAlignment="1">
      <alignment horizontal="center" vertical="center" wrapText="1"/>
    </xf>
    <xf numFmtId="176" fontId="17" fillId="0" borderId="16" xfId="0" applyNumberFormat="1" applyFont="1" applyFill="1" applyBorder="1" applyAlignment="1">
      <alignment horizontal="center" vertical="center" wrapText="1"/>
    </xf>
    <xf numFmtId="176" fontId="17" fillId="0" borderId="12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right" vertical="top" wrapText="1"/>
    </xf>
    <xf numFmtId="4" fontId="17" fillId="0" borderId="16" xfId="0" applyNumberFormat="1" applyFont="1" applyFill="1" applyBorder="1" applyAlignment="1">
      <alignment horizontal="right" vertical="top" wrapText="1"/>
    </xf>
    <xf numFmtId="4" fontId="17" fillId="0" borderId="12" xfId="0" applyNumberFormat="1" applyFont="1" applyFill="1" applyBorder="1" applyAlignment="1">
      <alignment horizontal="right" vertical="top" wrapText="1"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15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justify" vertical="top" wrapText="1"/>
    </xf>
    <xf numFmtId="0" fontId="22" fillId="0" borderId="12" xfId="0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17" fillId="0" borderId="19" xfId="0" applyNumberFormat="1" applyFont="1" applyFill="1" applyBorder="1" applyAlignment="1">
      <alignment horizontal="justify" vertical="center" wrapText="1"/>
    </xf>
    <xf numFmtId="0" fontId="17" fillId="0" borderId="20" xfId="0" applyNumberFormat="1" applyFont="1" applyFill="1" applyBorder="1" applyAlignment="1">
      <alignment horizontal="justify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9" fontId="17" fillId="0" borderId="15" xfId="73" applyFont="1" applyFill="1" applyBorder="1" applyAlignment="1">
      <alignment horizontal="center" vertical="center" wrapText="1"/>
    </xf>
    <xf numFmtId="9" fontId="17" fillId="0" borderId="16" xfId="73" applyFont="1" applyFill="1" applyBorder="1" applyAlignment="1">
      <alignment horizontal="center" vertical="center" wrapText="1"/>
    </xf>
    <xf numFmtId="9" fontId="17" fillId="0" borderId="12" xfId="73" applyFont="1" applyFill="1" applyBorder="1" applyAlignment="1">
      <alignment horizontal="center" vertical="center" wrapText="1"/>
    </xf>
    <xf numFmtId="9" fontId="17" fillId="0" borderId="16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178" fontId="17" fillId="0" borderId="15" xfId="0" applyNumberFormat="1" applyFont="1" applyFill="1" applyBorder="1" applyAlignment="1">
      <alignment horizontal="center" vertical="center" wrapText="1"/>
    </xf>
    <xf numFmtId="178" fontId="17" fillId="0" borderId="16" xfId="0" applyNumberFormat="1" applyFont="1" applyFill="1" applyBorder="1" applyAlignment="1">
      <alignment horizontal="center" vertical="center" wrapText="1"/>
    </xf>
    <xf numFmtId="178" fontId="17" fillId="0" borderId="12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178" fontId="17" fillId="0" borderId="15" xfId="0" applyNumberFormat="1" applyFont="1" applyFill="1" applyBorder="1" applyAlignment="1">
      <alignment horizontal="center" vertical="top" wrapText="1"/>
    </xf>
    <xf numFmtId="178" fontId="17" fillId="0" borderId="16" xfId="0" applyNumberFormat="1" applyFont="1" applyFill="1" applyBorder="1" applyAlignment="1">
      <alignment horizontal="center" vertical="top" wrapText="1"/>
    </xf>
    <xf numFmtId="178" fontId="17" fillId="0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vertical="center" wrapText="1"/>
    </xf>
    <xf numFmtId="0" fontId="17" fillId="0" borderId="15" xfId="0" applyNumberFormat="1" applyFont="1" applyFill="1" applyBorder="1" applyAlignment="1">
      <alignment horizontal="justify" vertical="top" wrapText="1"/>
    </xf>
    <xf numFmtId="0" fontId="17" fillId="0" borderId="16" xfId="0" applyNumberFormat="1" applyFont="1" applyFill="1" applyBorder="1" applyAlignment="1">
      <alignment horizontal="justify" vertical="top" wrapText="1"/>
    </xf>
    <xf numFmtId="0" fontId="17" fillId="0" borderId="12" xfId="0" applyNumberFormat="1" applyFont="1" applyFill="1" applyBorder="1" applyAlignment="1">
      <alignment horizontal="justify" vertical="top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404"/>
  <sheetViews>
    <sheetView tabSelected="1" zoomScale="90" zoomScaleNormal="90" zoomScalePageLayoutView="0" workbookViewId="0" topLeftCell="D386">
      <selection activeCell="H392" sqref="H392"/>
    </sheetView>
  </sheetViews>
  <sheetFormatPr defaultColWidth="9.140625" defaultRowHeight="15"/>
  <cols>
    <col min="1" max="1" width="13.00390625" style="1" customWidth="1"/>
    <col min="2" max="2" width="68.8515625" style="2" customWidth="1"/>
    <col min="3" max="3" width="18.8515625" style="2" customWidth="1"/>
    <col min="4" max="4" width="18.00390625" style="2" customWidth="1"/>
    <col min="5" max="5" width="21.7109375" style="2" customWidth="1"/>
    <col min="6" max="6" width="17.140625" style="2" customWidth="1"/>
    <col min="7" max="7" width="13.00390625" style="2" customWidth="1"/>
    <col min="8" max="8" width="43.140625" style="2" customWidth="1"/>
    <col min="9" max="9" width="11.140625" style="3" hidden="1" customWidth="1"/>
    <col min="10" max="10" width="10.7109375" style="3" hidden="1" customWidth="1"/>
    <col min="11" max="12" width="17.421875" style="3" customWidth="1"/>
    <col min="13" max="13" width="11.7109375" style="2" customWidth="1"/>
    <col min="14" max="14" width="10.00390625" style="3" hidden="1" customWidth="1"/>
    <col min="15" max="15" width="35.7109375" style="2" customWidth="1"/>
    <col min="16" max="16" width="19.140625" style="2" customWidth="1"/>
    <col min="17" max="16384" width="9.140625" style="2" customWidth="1"/>
  </cols>
  <sheetData>
    <row r="1" ht="15">
      <c r="D1" s="3"/>
    </row>
    <row r="2" spans="1:15" ht="34.5" customHeight="1">
      <c r="A2" s="101" t="s">
        <v>466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7" customHeight="1">
      <c r="A3" s="144" t="s">
        <v>463</v>
      </c>
      <c r="B3" s="144" t="s">
        <v>17</v>
      </c>
      <c r="C3" s="145" t="s">
        <v>711</v>
      </c>
      <c r="D3" s="145" t="s">
        <v>712</v>
      </c>
      <c r="E3" s="145" t="s">
        <v>713</v>
      </c>
      <c r="F3" s="145" t="s">
        <v>714</v>
      </c>
      <c r="G3" s="144" t="s">
        <v>18</v>
      </c>
      <c r="H3" s="144" t="s">
        <v>464</v>
      </c>
      <c r="I3" s="155" t="s">
        <v>3</v>
      </c>
      <c r="J3" s="156"/>
      <c r="K3" s="156"/>
      <c r="L3" s="156"/>
      <c r="M3" s="156"/>
      <c r="N3" s="156"/>
      <c r="O3" s="150" t="s">
        <v>19</v>
      </c>
    </row>
    <row r="4" spans="1:15" ht="37.5" customHeight="1">
      <c r="A4" s="144"/>
      <c r="B4" s="144"/>
      <c r="C4" s="145"/>
      <c r="D4" s="145"/>
      <c r="E4" s="145"/>
      <c r="F4" s="145"/>
      <c r="G4" s="144"/>
      <c r="H4" s="144"/>
      <c r="I4" s="145" t="s">
        <v>4</v>
      </c>
      <c r="J4" s="145"/>
      <c r="K4" s="145" t="s">
        <v>462</v>
      </c>
      <c r="L4" s="145"/>
      <c r="M4" s="145" t="s">
        <v>16</v>
      </c>
      <c r="N4" s="153" t="s">
        <v>15</v>
      </c>
      <c r="O4" s="151"/>
    </row>
    <row r="5" spans="1:15" ht="102.75" customHeight="1">
      <c r="A5" s="144"/>
      <c r="B5" s="144"/>
      <c r="C5" s="145"/>
      <c r="D5" s="145"/>
      <c r="E5" s="145"/>
      <c r="F5" s="145"/>
      <c r="G5" s="144"/>
      <c r="H5" s="144"/>
      <c r="I5" s="5" t="s">
        <v>0</v>
      </c>
      <c r="J5" s="5" t="s">
        <v>1</v>
      </c>
      <c r="K5" s="5" t="s">
        <v>0</v>
      </c>
      <c r="L5" s="5" t="s">
        <v>2</v>
      </c>
      <c r="M5" s="145"/>
      <c r="N5" s="154"/>
      <c r="O5" s="152"/>
    </row>
    <row r="6" spans="1:15" s="7" customFormat="1" ht="15">
      <c r="A6" s="4" t="s">
        <v>10</v>
      </c>
      <c r="B6" s="6" t="s">
        <v>9</v>
      </c>
      <c r="C6" s="4" t="s">
        <v>8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20</v>
      </c>
      <c r="I6" s="5" t="s">
        <v>7</v>
      </c>
      <c r="J6" s="5" t="s">
        <v>21</v>
      </c>
      <c r="K6" s="5" t="s">
        <v>465</v>
      </c>
      <c r="L6" s="5" t="s">
        <v>21</v>
      </c>
      <c r="M6" s="4" t="s">
        <v>6</v>
      </c>
      <c r="N6" s="5" t="s">
        <v>22</v>
      </c>
      <c r="O6" s="4" t="s">
        <v>5</v>
      </c>
    </row>
    <row r="7" spans="1:15" ht="41.25" customHeight="1">
      <c r="A7" s="6" t="s">
        <v>23</v>
      </c>
      <c r="B7" s="131" t="s">
        <v>24</v>
      </c>
      <c r="C7" s="121"/>
      <c r="D7" s="121"/>
      <c r="E7" s="121"/>
      <c r="F7" s="121"/>
      <c r="G7" s="122"/>
      <c r="H7" s="8" t="s">
        <v>534</v>
      </c>
      <c r="I7" s="9">
        <v>101</v>
      </c>
      <c r="J7" s="9">
        <v>102.8</v>
      </c>
      <c r="K7" s="10">
        <v>97.1</v>
      </c>
      <c r="L7" s="10">
        <v>97.1</v>
      </c>
      <c r="M7" s="11">
        <v>1</v>
      </c>
      <c r="N7" s="9">
        <v>103.9</v>
      </c>
      <c r="O7" s="12" t="s">
        <v>467</v>
      </c>
    </row>
    <row r="8" spans="1:15" ht="123" customHeight="1">
      <c r="A8" s="6" t="s">
        <v>26</v>
      </c>
      <c r="B8" s="131" t="s">
        <v>27</v>
      </c>
      <c r="C8" s="121"/>
      <c r="D8" s="121"/>
      <c r="E8" s="121"/>
      <c r="F8" s="121"/>
      <c r="G8" s="122"/>
      <c r="H8" s="8" t="s">
        <v>535</v>
      </c>
      <c r="I8" s="9">
        <v>103</v>
      </c>
      <c r="J8" s="9">
        <v>101.2</v>
      </c>
      <c r="K8" s="10">
        <v>94</v>
      </c>
      <c r="L8" s="10">
        <v>91.8</v>
      </c>
      <c r="M8" s="11">
        <v>0.976</v>
      </c>
      <c r="N8" s="9">
        <v>107</v>
      </c>
      <c r="O8" s="8"/>
    </row>
    <row r="9" spans="1:15" ht="15.75">
      <c r="A9" s="13" t="s">
        <v>28</v>
      </c>
      <c r="B9" s="118" t="s">
        <v>29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</row>
    <row r="10" spans="1:15" ht="42" customHeight="1">
      <c r="A10" s="6" t="s">
        <v>30</v>
      </c>
      <c r="B10" s="118" t="s">
        <v>31</v>
      </c>
      <c r="C10" s="119"/>
      <c r="D10" s="119"/>
      <c r="E10" s="119"/>
      <c r="F10" s="119"/>
      <c r="G10" s="120"/>
      <c r="H10" s="8" t="s">
        <v>536</v>
      </c>
      <c r="I10" s="9">
        <v>90</v>
      </c>
      <c r="J10" s="9">
        <v>90</v>
      </c>
      <c r="K10" s="10">
        <v>100</v>
      </c>
      <c r="L10" s="10">
        <v>100</v>
      </c>
      <c r="M10" s="11">
        <v>1</v>
      </c>
      <c r="N10" s="9">
        <v>110</v>
      </c>
      <c r="O10" s="12"/>
    </row>
    <row r="11" spans="1:15" ht="37.5" customHeight="1">
      <c r="A11" s="6" t="s">
        <v>32</v>
      </c>
      <c r="B11" s="118" t="s">
        <v>33</v>
      </c>
      <c r="C11" s="119"/>
      <c r="D11" s="119"/>
      <c r="E11" s="119"/>
      <c r="F11" s="119"/>
      <c r="G11" s="120"/>
      <c r="H11" s="8" t="s">
        <v>537</v>
      </c>
      <c r="I11" s="9">
        <v>19.3</v>
      </c>
      <c r="J11" s="9">
        <v>21.5</v>
      </c>
      <c r="K11" s="10">
        <v>19.5</v>
      </c>
      <c r="L11" s="10">
        <v>19.5</v>
      </c>
      <c r="M11" s="11">
        <v>1</v>
      </c>
      <c r="N11" s="9">
        <v>19.7</v>
      </c>
      <c r="O11" s="12" t="s">
        <v>467</v>
      </c>
    </row>
    <row r="12" spans="1:15" ht="49.5" customHeight="1">
      <c r="A12" s="113" t="s">
        <v>34</v>
      </c>
      <c r="B12" s="116" t="s">
        <v>35</v>
      </c>
      <c r="C12" s="16" t="s">
        <v>36</v>
      </c>
      <c r="D12" s="10">
        <v>186289.26515</v>
      </c>
      <c r="E12" s="10">
        <v>186289.26515</v>
      </c>
      <c r="F12" s="10">
        <v>180203.50586</v>
      </c>
      <c r="G12" s="17">
        <f>F12/E12</f>
        <v>0.9673316694598599</v>
      </c>
      <c r="H12" s="8" t="s">
        <v>538</v>
      </c>
      <c r="I12" s="9">
        <v>24.8</v>
      </c>
      <c r="J12" s="9">
        <v>24.8</v>
      </c>
      <c r="K12" s="5">
        <v>24</v>
      </c>
      <c r="L12" s="5">
        <v>24.76</v>
      </c>
      <c r="M12" s="11">
        <v>1.01</v>
      </c>
      <c r="N12" s="9">
        <v>26.5</v>
      </c>
      <c r="O12" s="12"/>
    </row>
    <row r="13" spans="1:15" ht="75">
      <c r="A13" s="113" t="s">
        <v>34</v>
      </c>
      <c r="B13" s="116" t="s">
        <v>35</v>
      </c>
      <c r="C13" s="16" t="s">
        <v>37</v>
      </c>
      <c r="D13" s="10">
        <f>D12</f>
        <v>186289.26515</v>
      </c>
      <c r="E13" s="10">
        <f>E12</f>
        <v>186289.26515</v>
      </c>
      <c r="F13" s="10">
        <f>F12</f>
        <v>180203.50586</v>
      </c>
      <c r="G13" s="17">
        <f>F13/E13</f>
        <v>0.9673316694598599</v>
      </c>
      <c r="H13" s="8" t="s">
        <v>539</v>
      </c>
      <c r="I13" s="9">
        <v>17.3</v>
      </c>
      <c r="J13" s="9">
        <v>26.5</v>
      </c>
      <c r="K13" s="10">
        <v>17.5</v>
      </c>
      <c r="L13" s="10">
        <v>17.5</v>
      </c>
      <c r="M13" s="11">
        <v>1</v>
      </c>
      <c r="N13" s="9">
        <v>17.7</v>
      </c>
      <c r="O13" s="12" t="s">
        <v>468</v>
      </c>
    </row>
    <row r="14" spans="1:15" ht="15.75">
      <c r="A14" s="6" t="s">
        <v>38</v>
      </c>
      <c r="B14" s="118" t="s">
        <v>39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20"/>
    </row>
    <row r="15" spans="1:15" ht="60">
      <c r="A15" s="113" t="s">
        <v>40</v>
      </c>
      <c r="B15" s="116" t="s">
        <v>41</v>
      </c>
      <c r="C15" s="16" t="s">
        <v>36</v>
      </c>
      <c r="D15" s="10">
        <v>607609.3</v>
      </c>
      <c r="E15" s="10">
        <v>607609.3</v>
      </c>
      <c r="F15" s="10">
        <v>607609.3</v>
      </c>
      <c r="G15" s="11">
        <f>F15/E15</f>
        <v>1</v>
      </c>
      <c r="H15" s="8" t="s">
        <v>540</v>
      </c>
      <c r="I15" s="18">
        <v>3014250</v>
      </c>
      <c r="J15" s="18">
        <v>4875642</v>
      </c>
      <c r="K15" s="10">
        <v>5226676</v>
      </c>
      <c r="L15" s="10">
        <v>5226676</v>
      </c>
      <c r="M15" s="17">
        <v>1</v>
      </c>
      <c r="N15" s="18">
        <v>4000000</v>
      </c>
      <c r="O15" s="12"/>
    </row>
    <row r="16" spans="1:15" ht="15">
      <c r="A16" s="113" t="s">
        <v>40</v>
      </c>
      <c r="B16" s="116" t="s">
        <v>41</v>
      </c>
      <c r="C16" s="16" t="s">
        <v>37</v>
      </c>
      <c r="D16" s="10">
        <f>D15</f>
        <v>607609.3</v>
      </c>
      <c r="E16" s="10">
        <f>E15</f>
        <v>607609.3</v>
      </c>
      <c r="F16" s="10">
        <f>F15</f>
        <v>607609.3</v>
      </c>
      <c r="G16" s="11">
        <f>F16/E16</f>
        <v>1</v>
      </c>
      <c r="H16" s="8"/>
      <c r="I16" s="9"/>
      <c r="J16" s="9"/>
      <c r="K16" s="9"/>
      <c r="L16" s="9"/>
      <c r="M16" s="19"/>
      <c r="N16" s="9"/>
      <c r="O16" s="12"/>
    </row>
    <row r="17" spans="1:15" ht="15.75">
      <c r="A17" s="6" t="s">
        <v>42</v>
      </c>
      <c r="B17" s="118" t="s">
        <v>43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  <row r="18" spans="1:15" ht="219" customHeight="1">
      <c r="A18" s="113" t="s">
        <v>44</v>
      </c>
      <c r="B18" s="116" t="s">
        <v>45</v>
      </c>
      <c r="C18" s="141" t="s">
        <v>36</v>
      </c>
      <c r="D18" s="134">
        <v>469809.3</v>
      </c>
      <c r="E18" s="134">
        <v>469809.3</v>
      </c>
      <c r="F18" s="134">
        <v>456023.12</v>
      </c>
      <c r="G18" s="111">
        <f>F18/E18</f>
        <v>0.9706557958729212</v>
      </c>
      <c r="H18" s="93" t="s">
        <v>541</v>
      </c>
      <c r="I18" s="39">
        <v>34</v>
      </c>
      <c r="J18" s="39">
        <v>29.4</v>
      </c>
      <c r="K18" s="35">
        <v>50</v>
      </c>
      <c r="L18" s="35">
        <v>53.6</v>
      </c>
      <c r="M18" s="40">
        <v>0.928</v>
      </c>
      <c r="N18" s="39">
        <v>31</v>
      </c>
      <c r="O18" s="38" t="s">
        <v>724</v>
      </c>
    </row>
    <row r="19" spans="1:15" ht="120">
      <c r="A19" s="113" t="s">
        <v>44</v>
      </c>
      <c r="B19" s="116" t="s">
        <v>45</v>
      </c>
      <c r="C19" s="142"/>
      <c r="D19" s="135"/>
      <c r="E19" s="135"/>
      <c r="F19" s="135"/>
      <c r="G19" s="164"/>
      <c r="H19" s="22" t="s">
        <v>542</v>
      </c>
      <c r="I19" s="23">
        <v>5</v>
      </c>
      <c r="J19" s="23">
        <v>4</v>
      </c>
      <c r="K19" s="24">
        <v>5</v>
      </c>
      <c r="L19" s="24">
        <v>4</v>
      </c>
      <c r="M19" s="25">
        <v>1.25</v>
      </c>
      <c r="N19" s="23">
        <v>5</v>
      </c>
      <c r="O19" s="41" t="s">
        <v>728</v>
      </c>
    </row>
    <row r="20" spans="1:15" ht="45">
      <c r="A20" s="113" t="s">
        <v>44</v>
      </c>
      <c r="B20" s="116" t="s">
        <v>45</v>
      </c>
      <c r="C20" s="142"/>
      <c r="D20" s="135"/>
      <c r="E20" s="135"/>
      <c r="F20" s="135"/>
      <c r="G20" s="164"/>
      <c r="H20" s="12" t="s">
        <v>543</v>
      </c>
      <c r="I20" s="9">
        <v>69.5</v>
      </c>
      <c r="J20" s="9">
        <v>69.5</v>
      </c>
      <c r="K20" s="10">
        <v>72.5</v>
      </c>
      <c r="L20" s="10">
        <v>72.5</v>
      </c>
      <c r="M20" s="11">
        <v>1</v>
      </c>
      <c r="N20" s="9">
        <v>72.5</v>
      </c>
      <c r="O20" s="12"/>
    </row>
    <row r="21" spans="1:15" ht="75">
      <c r="A21" s="113" t="s">
        <v>44</v>
      </c>
      <c r="B21" s="116" t="s">
        <v>45</v>
      </c>
      <c r="C21" s="142"/>
      <c r="D21" s="135"/>
      <c r="E21" s="135"/>
      <c r="F21" s="135"/>
      <c r="G21" s="164"/>
      <c r="H21" s="12" t="s">
        <v>544</v>
      </c>
      <c r="I21" s="9">
        <v>50</v>
      </c>
      <c r="J21" s="9">
        <v>100</v>
      </c>
      <c r="K21" s="10">
        <v>50</v>
      </c>
      <c r="L21" s="10">
        <v>50</v>
      </c>
      <c r="M21" s="11">
        <v>1</v>
      </c>
      <c r="N21" s="9">
        <v>50</v>
      </c>
      <c r="O21" s="26"/>
    </row>
    <row r="22" spans="1:15" ht="45">
      <c r="A22" s="113" t="s">
        <v>44</v>
      </c>
      <c r="B22" s="116" t="s">
        <v>45</v>
      </c>
      <c r="C22" s="142"/>
      <c r="D22" s="135"/>
      <c r="E22" s="135"/>
      <c r="F22" s="135"/>
      <c r="G22" s="164"/>
      <c r="H22" s="12" t="s">
        <v>545</v>
      </c>
      <c r="I22" s="9">
        <v>56.8</v>
      </c>
      <c r="J22" s="9">
        <v>57.1</v>
      </c>
      <c r="K22" s="10">
        <v>65</v>
      </c>
      <c r="L22" s="10">
        <v>66.2</v>
      </c>
      <c r="M22" s="11">
        <v>1.018</v>
      </c>
      <c r="N22" s="9">
        <v>75</v>
      </c>
      <c r="O22" s="12"/>
    </row>
    <row r="23" spans="1:15" ht="180">
      <c r="A23" s="113" t="s">
        <v>44</v>
      </c>
      <c r="B23" s="116" t="s">
        <v>45</v>
      </c>
      <c r="C23" s="142"/>
      <c r="D23" s="135"/>
      <c r="E23" s="135"/>
      <c r="F23" s="135"/>
      <c r="G23" s="164"/>
      <c r="H23" s="22" t="s">
        <v>546</v>
      </c>
      <c r="I23" s="23">
        <v>22</v>
      </c>
      <c r="J23" s="23">
        <v>20.1</v>
      </c>
      <c r="K23" s="24">
        <v>25</v>
      </c>
      <c r="L23" s="24">
        <v>14.4</v>
      </c>
      <c r="M23" s="25">
        <v>1.424</v>
      </c>
      <c r="N23" s="23">
        <v>19.5</v>
      </c>
      <c r="O23" s="41" t="s">
        <v>729</v>
      </c>
    </row>
    <row r="24" spans="1:15" ht="75">
      <c r="A24" s="113" t="s">
        <v>44</v>
      </c>
      <c r="B24" s="116" t="s">
        <v>45</v>
      </c>
      <c r="C24" s="142"/>
      <c r="D24" s="135"/>
      <c r="E24" s="135"/>
      <c r="F24" s="135"/>
      <c r="G24" s="164"/>
      <c r="H24" s="12" t="s">
        <v>547</v>
      </c>
      <c r="I24" s="9">
        <v>113.2</v>
      </c>
      <c r="J24" s="9">
        <v>116.9</v>
      </c>
      <c r="K24" s="10">
        <v>113.5</v>
      </c>
      <c r="L24" s="10">
        <v>116.7</v>
      </c>
      <c r="M24" s="11">
        <v>1.028</v>
      </c>
      <c r="N24" s="9">
        <v>112.7</v>
      </c>
      <c r="O24" s="12"/>
    </row>
    <row r="25" spans="1:15" ht="35.25" customHeight="1">
      <c r="A25" s="113" t="s">
        <v>44</v>
      </c>
      <c r="B25" s="116" t="s">
        <v>45</v>
      </c>
      <c r="C25" s="142"/>
      <c r="D25" s="135"/>
      <c r="E25" s="135"/>
      <c r="F25" s="135"/>
      <c r="G25" s="164"/>
      <c r="H25" s="12" t="s">
        <v>548</v>
      </c>
      <c r="I25" s="9">
        <v>101</v>
      </c>
      <c r="J25" s="9">
        <v>101</v>
      </c>
      <c r="K25" s="10">
        <v>96.4</v>
      </c>
      <c r="L25" s="10">
        <v>96.4</v>
      </c>
      <c r="M25" s="11">
        <v>1</v>
      </c>
      <c r="N25" s="9">
        <v>102.7</v>
      </c>
      <c r="O25" s="26"/>
    </row>
    <row r="26" spans="1:15" ht="45">
      <c r="A26" s="113" t="s">
        <v>44</v>
      </c>
      <c r="B26" s="116" t="s">
        <v>45</v>
      </c>
      <c r="C26" s="143"/>
      <c r="D26" s="136"/>
      <c r="E26" s="136"/>
      <c r="F26" s="136"/>
      <c r="G26" s="112"/>
      <c r="H26" s="12" t="s">
        <v>549</v>
      </c>
      <c r="I26" s="9">
        <v>841</v>
      </c>
      <c r="J26" s="9">
        <v>841</v>
      </c>
      <c r="K26" s="10">
        <v>843</v>
      </c>
      <c r="L26" s="10">
        <v>857</v>
      </c>
      <c r="M26" s="17">
        <v>1.016</v>
      </c>
      <c r="N26" s="9">
        <v>850.4</v>
      </c>
      <c r="O26" s="12"/>
    </row>
    <row r="27" spans="1:15" ht="180">
      <c r="A27" s="113" t="s">
        <v>44</v>
      </c>
      <c r="B27" s="116" t="s">
        <v>45</v>
      </c>
      <c r="C27" s="16" t="s">
        <v>37</v>
      </c>
      <c r="D27" s="10">
        <f>D18</f>
        <v>469809.3</v>
      </c>
      <c r="E27" s="10">
        <f>E18</f>
        <v>469809.3</v>
      </c>
      <c r="F27" s="10">
        <f>F18</f>
        <v>456023.12</v>
      </c>
      <c r="G27" s="11">
        <f>F27/E27</f>
        <v>0.9706557958729212</v>
      </c>
      <c r="H27" s="22" t="s">
        <v>550</v>
      </c>
      <c r="I27" s="23">
        <v>20</v>
      </c>
      <c r="J27" s="23">
        <v>15.6</v>
      </c>
      <c r="K27" s="24">
        <v>25</v>
      </c>
      <c r="L27" s="24">
        <v>17.4</v>
      </c>
      <c r="M27" s="87">
        <v>1.304</v>
      </c>
      <c r="N27" s="23">
        <v>21.5</v>
      </c>
      <c r="O27" s="41" t="s">
        <v>729</v>
      </c>
    </row>
    <row r="28" spans="1:15" ht="15.75">
      <c r="A28" s="6" t="s">
        <v>47</v>
      </c>
      <c r="B28" s="118" t="s">
        <v>48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  <row r="29" spans="1:15" ht="45">
      <c r="A29" s="113" t="s">
        <v>49</v>
      </c>
      <c r="B29" s="116" t="s">
        <v>50</v>
      </c>
      <c r="C29" s="16" t="s">
        <v>36</v>
      </c>
      <c r="D29" s="10">
        <v>2100</v>
      </c>
      <c r="E29" s="10">
        <v>2100</v>
      </c>
      <c r="F29" s="10">
        <v>1611.9</v>
      </c>
      <c r="G29" s="17">
        <f>F29/E29*100%</f>
        <v>0.7675714285714286</v>
      </c>
      <c r="H29" s="27" t="s">
        <v>559</v>
      </c>
      <c r="I29" s="23">
        <v>4</v>
      </c>
      <c r="J29" s="23">
        <v>4</v>
      </c>
      <c r="K29" s="24">
        <v>4</v>
      </c>
      <c r="L29" s="24">
        <v>4</v>
      </c>
      <c r="M29" s="25" t="s">
        <v>46</v>
      </c>
      <c r="N29" s="23">
        <v>4</v>
      </c>
      <c r="O29" s="22"/>
    </row>
    <row r="30" spans="1:15" ht="15">
      <c r="A30" s="113" t="s">
        <v>49</v>
      </c>
      <c r="B30" s="116" t="s">
        <v>50</v>
      </c>
      <c r="C30" s="16" t="s">
        <v>37</v>
      </c>
      <c r="D30" s="10">
        <f>D29</f>
        <v>2100</v>
      </c>
      <c r="E30" s="10">
        <f>E29</f>
        <v>2100</v>
      </c>
      <c r="F30" s="10">
        <f>F29</f>
        <v>1611.9</v>
      </c>
      <c r="G30" s="17">
        <f aca="true" t="shared" si="0" ref="G30:G48">F30/E30*100%</f>
        <v>0.7675714285714286</v>
      </c>
      <c r="H30" s="8"/>
      <c r="I30" s="9"/>
      <c r="J30" s="9"/>
      <c r="K30" s="10"/>
      <c r="L30" s="10"/>
      <c r="M30" s="11"/>
      <c r="N30" s="9"/>
      <c r="O30" s="12"/>
    </row>
    <row r="31" spans="1:15" ht="45">
      <c r="A31" s="113" t="s">
        <v>51</v>
      </c>
      <c r="B31" s="116" t="s">
        <v>52</v>
      </c>
      <c r="C31" s="16" t="s">
        <v>36</v>
      </c>
      <c r="D31" s="10">
        <v>14223.2</v>
      </c>
      <c r="E31" s="10">
        <v>14223.2</v>
      </c>
      <c r="F31" s="10">
        <v>150</v>
      </c>
      <c r="G31" s="17">
        <f t="shared" si="0"/>
        <v>0.010546149952190786</v>
      </c>
      <c r="H31" s="8" t="s">
        <v>552</v>
      </c>
      <c r="I31" s="9">
        <v>40</v>
      </c>
      <c r="J31" s="9">
        <v>47</v>
      </c>
      <c r="K31" s="10">
        <v>47</v>
      </c>
      <c r="L31" s="10">
        <v>47</v>
      </c>
      <c r="M31" s="11">
        <v>1</v>
      </c>
      <c r="N31" s="9">
        <v>40</v>
      </c>
      <c r="O31" s="12"/>
    </row>
    <row r="32" spans="1:15" ht="15">
      <c r="A32" s="113" t="s">
        <v>51</v>
      </c>
      <c r="B32" s="116" t="s">
        <v>52</v>
      </c>
      <c r="C32" s="16" t="s">
        <v>37</v>
      </c>
      <c r="D32" s="10">
        <f>D31</f>
        <v>14223.2</v>
      </c>
      <c r="E32" s="10">
        <f>E31</f>
        <v>14223.2</v>
      </c>
      <c r="F32" s="10">
        <f>F31</f>
        <v>150</v>
      </c>
      <c r="G32" s="17">
        <f t="shared" si="0"/>
        <v>0.010546149952190786</v>
      </c>
      <c r="H32" s="8"/>
      <c r="I32" s="9"/>
      <c r="J32" s="9"/>
      <c r="K32" s="10"/>
      <c r="L32" s="10"/>
      <c r="M32" s="11"/>
      <c r="N32" s="9"/>
      <c r="O32" s="12"/>
    </row>
    <row r="33" spans="1:15" ht="45">
      <c r="A33" s="113" t="s">
        <v>53</v>
      </c>
      <c r="B33" s="116" t="s">
        <v>54</v>
      </c>
      <c r="C33" s="16" t="s">
        <v>36</v>
      </c>
      <c r="D33" s="10">
        <v>400</v>
      </c>
      <c r="E33" s="10">
        <v>400</v>
      </c>
      <c r="F33" s="10">
        <v>60</v>
      </c>
      <c r="G33" s="11">
        <f t="shared" si="0"/>
        <v>0.15</v>
      </c>
      <c r="H33" s="27" t="s">
        <v>553</v>
      </c>
      <c r="I33" s="23">
        <v>2</v>
      </c>
      <c r="J33" s="23">
        <v>2</v>
      </c>
      <c r="K33" s="24">
        <v>2</v>
      </c>
      <c r="L33" s="24">
        <v>2</v>
      </c>
      <c r="M33" s="25" t="s">
        <v>46</v>
      </c>
      <c r="N33" s="23">
        <v>2</v>
      </c>
      <c r="O33" s="22"/>
    </row>
    <row r="34" spans="1:15" ht="15">
      <c r="A34" s="113" t="s">
        <v>53</v>
      </c>
      <c r="B34" s="116" t="s">
        <v>54</v>
      </c>
      <c r="C34" s="16" t="s">
        <v>37</v>
      </c>
      <c r="D34" s="10">
        <f>D33</f>
        <v>400</v>
      </c>
      <c r="E34" s="10">
        <f>E33</f>
        <v>400</v>
      </c>
      <c r="F34" s="10">
        <f>F33</f>
        <v>60</v>
      </c>
      <c r="G34" s="11">
        <f>F34/E34</f>
        <v>0.15</v>
      </c>
      <c r="H34" s="8"/>
      <c r="I34" s="9"/>
      <c r="J34" s="9"/>
      <c r="K34" s="10"/>
      <c r="L34" s="10"/>
      <c r="M34" s="11"/>
      <c r="N34" s="9"/>
      <c r="O34" s="12"/>
    </row>
    <row r="35" spans="1:15" ht="45">
      <c r="A35" s="113" t="s">
        <v>55</v>
      </c>
      <c r="B35" s="116" t="s">
        <v>56</v>
      </c>
      <c r="C35" s="16" t="s">
        <v>36</v>
      </c>
      <c r="D35" s="10">
        <v>2300</v>
      </c>
      <c r="E35" s="10">
        <v>2300</v>
      </c>
      <c r="F35" s="10">
        <v>588</v>
      </c>
      <c r="G35" s="17">
        <f t="shared" si="0"/>
        <v>0.25565217391304346</v>
      </c>
      <c r="H35" s="8" t="s">
        <v>554</v>
      </c>
      <c r="I35" s="9">
        <v>100</v>
      </c>
      <c r="J35" s="9">
        <v>122</v>
      </c>
      <c r="K35" s="10">
        <v>122</v>
      </c>
      <c r="L35" s="10">
        <v>122</v>
      </c>
      <c r="M35" s="11">
        <v>1</v>
      </c>
      <c r="N35" s="9">
        <v>100</v>
      </c>
      <c r="O35" s="12"/>
    </row>
    <row r="36" spans="1:15" ht="15">
      <c r="A36" s="113" t="s">
        <v>55</v>
      </c>
      <c r="B36" s="116" t="s">
        <v>56</v>
      </c>
      <c r="C36" s="16" t="s">
        <v>37</v>
      </c>
      <c r="D36" s="10">
        <f>D35</f>
        <v>2300</v>
      </c>
      <c r="E36" s="10">
        <f>E35</f>
        <v>2300</v>
      </c>
      <c r="F36" s="10">
        <f>F35</f>
        <v>588</v>
      </c>
      <c r="G36" s="17">
        <f t="shared" si="0"/>
        <v>0.25565217391304346</v>
      </c>
      <c r="H36" s="8"/>
      <c r="I36" s="9"/>
      <c r="J36" s="9"/>
      <c r="K36" s="10"/>
      <c r="L36" s="10"/>
      <c r="M36" s="11"/>
      <c r="N36" s="9"/>
      <c r="O36" s="12"/>
    </row>
    <row r="37" spans="1:15" ht="45">
      <c r="A37" s="113" t="s">
        <v>57</v>
      </c>
      <c r="B37" s="116" t="s">
        <v>58</v>
      </c>
      <c r="C37" s="16" t="s">
        <v>36</v>
      </c>
      <c r="D37" s="10">
        <v>400</v>
      </c>
      <c r="E37" s="10">
        <v>400</v>
      </c>
      <c r="F37" s="10">
        <v>400</v>
      </c>
      <c r="G37" s="11">
        <f t="shared" si="0"/>
        <v>1</v>
      </c>
      <c r="H37" s="27" t="s">
        <v>555</v>
      </c>
      <c r="I37" s="23">
        <v>2</v>
      </c>
      <c r="J37" s="23">
        <v>2</v>
      </c>
      <c r="K37" s="24">
        <v>2</v>
      </c>
      <c r="L37" s="24">
        <v>2</v>
      </c>
      <c r="M37" s="25" t="s">
        <v>46</v>
      </c>
      <c r="N37" s="23">
        <v>2</v>
      </c>
      <c r="O37" s="22"/>
    </row>
    <row r="38" spans="1:15" ht="15">
      <c r="A38" s="113" t="s">
        <v>57</v>
      </c>
      <c r="B38" s="116" t="s">
        <v>58</v>
      </c>
      <c r="C38" s="16" t="s">
        <v>37</v>
      </c>
      <c r="D38" s="10">
        <f>D37</f>
        <v>400</v>
      </c>
      <c r="E38" s="10">
        <f>E37</f>
        <v>400</v>
      </c>
      <c r="F38" s="10">
        <f>F37</f>
        <v>400</v>
      </c>
      <c r="G38" s="11">
        <f>G37</f>
        <v>1</v>
      </c>
      <c r="H38" s="8"/>
      <c r="I38" s="9"/>
      <c r="J38" s="9"/>
      <c r="K38" s="10"/>
      <c r="L38" s="10"/>
      <c r="M38" s="11"/>
      <c r="N38" s="9"/>
      <c r="O38" s="12"/>
    </row>
    <row r="39" spans="1:15" ht="45">
      <c r="A39" s="113" t="s">
        <v>59</v>
      </c>
      <c r="B39" s="116" t="s">
        <v>60</v>
      </c>
      <c r="C39" s="16" t="s">
        <v>36</v>
      </c>
      <c r="D39" s="10">
        <v>20200</v>
      </c>
      <c r="E39" s="10">
        <v>20200</v>
      </c>
      <c r="F39" s="10">
        <v>11698</v>
      </c>
      <c r="G39" s="17">
        <f t="shared" si="0"/>
        <v>0.5791089108910891</v>
      </c>
      <c r="H39" s="27" t="s">
        <v>556</v>
      </c>
      <c r="I39" s="23">
        <v>12</v>
      </c>
      <c r="J39" s="23">
        <v>12</v>
      </c>
      <c r="K39" s="24">
        <v>12</v>
      </c>
      <c r="L39" s="24">
        <v>12</v>
      </c>
      <c r="M39" s="25" t="s">
        <v>46</v>
      </c>
      <c r="N39" s="23">
        <v>12</v>
      </c>
      <c r="O39" s="22"/>
    </row>
    <row r="40" spans="1:15" ht="15">
      <c r="A40" s="113" t="s">
        <v>59</v>
      </c>
      <c r="B40" s="116" t="s">
        <v>60</v>
      </c>
      <c r="C40" s="16" t="s">
        <v>37</v>
      </c>
      <c r="D40" s="10">
        <f>D39</f>
        <v>20200</v>
      </c>
      <c r="E40" s="10">
        <f>E39</f>
        <v>20200</v>
      </c>
      <c r="F40" s="10">
        <f>F39</f>
        <v>11698</v>
      </c>
      <c r="G40" s="17">
        <f t="shared" si="0"/>
        <v>0.5791089108910891</v>
      </c>
      <c r="H40" s="8"/>
      <c r="I40" s="9"/>
      <c r="J40" s="9"/>
      <c r="K40" s="10"/>
      <c r="L40" s="10"/>
      <c r="M40" s="11"/>
      <c r="N40" s="9"/>
      <c r="O40" s="12"/>
    </row>
    <row r="41" spans="1:15" ht="45">
      <c r="A41" s="113" t="s">
        <v>61</v>
      </c>
      <c r="B41" s="116" t="s">
        <v>62</v>
      </c>
      <c r="C41" s="16" t="s">
        <v>36</v>
      </c>
      <c r="D41" s="10">
        <v>12000</v>
      </c>
      <c r="E41" s="10">
        <v>12000</v>
      </c>
      <c r="F41" s="10">
        <v>1064</v>
      </c>
      <c r="G41" s="17">
        <f t="shared" si="0"/>
        <v>0.08866666666666667</v>
      </c>
      <c r="H41" s="27" t="s">
        <v>551</v>
      </c>
      <c r="I41" s="23">
        <v>4</v>
      </c>
      <c r="J41" s="23">
        <v>4</v>
      </c>
      <c r="K41" s="24">
        <v>4</v>
      </c>
      <c r="L41" s="24">
        <v>4</v>
      </c>
      <c r="M41" s="25" t="s">
        <v>46</v>
      </c>
      <c r="N41" s="23">
        <v>4</v>
      </c>
      <c r="O41" s="22"/>
    </row>
    <row r="42" spans="1:15" ht="15">
      <c r="A42" s="113" t="s">
        <v>61</v>
      </c>
      <c r="B42" s="116" t="s">
        <v>62</v>
      </c>
      <c r="C42" s="16" t="s">
        <v>37</v>
      </c>
      <c r="D42" s="10">
        <f>D41</f>
        <v>12000</v>
      </c>
      <c r="E42" s="10">
        <f>E41</f>
        <v>12000</v>
      </c>
      <c r="F42" s="10">
        <f>F41</f>
        <v>1064</v>
      </c>
      <c r="G42" s="17">
        <f t="shared" si="0"/>
        <v>0.08866666666666667</v>
      </c>
      <c r="H42" s="8"/>
      <c r="I42" s="9"/>
      <c r="J42" s="9"/>
      <c r="K42" s="10"/>
      <c r="L42" s="10"/>
      <c r="M42" s="11"/>
      <c r="N42" s="9"/>
      <c r="O42" s="12"/>
    </row>
    <row r="43" spans="1:15" ht="45">
      <c r="A43" s="113" t="s">
        <v>63</v>
      </c>
      <c r="B43" s="116" t="s">
        <v>64</v>
      </c>
      <c r="C43" s="16" t="s">
        <v>36</v>
      </c>
      <c r="D43" s="10">
        <v>6000</v>
      </c>
      <c r="E43" s="10">
        <v>6000</v>
      </c>
      <c r="F43" s="10">
        <v>5868.6</v>
      </c>
      <c r="G43" s="17">
        <f t="shared" si="0"/>
        <v>0.9781000000000001</v>
      </c>
      <c r="H43" s="27" t="s">
        <v>557</v>
      </c>
      <c r="I43" s="23">
        <v>25</v>
      </c>
      <c r="J43" s="23">
        <v>25</v>
      </c>
      <c r="K43" s="24">
        <v>25</v>
      </c>
      <c r="L43" s="24">
        <v>25</v>
      </c>
      <c r="M43" s="25" t="s">
        <v>46</v>
      </c>
      <c r="N43" s="23">
        <v>25</v>
      </c>
      <c r="O43" s="22"/>
    </row>
    <row r="44" spans="1:15" ht="15">
      <c r="A44" s="113" t="s">
        <v>63</v>
      </c>
      <c r="B44" s="116" t="s">
        <v>64</v>
      </c>
      <c r="C44" s="16" t="s">
        <v>37</v>
      </c>
      <c r="D44" s="10">
        <f>D43</f>
        <v>6000</v>
      </c>
      <c r="E44" s="10">
        <f>E43</f>
        <v>6000</v>
      </c>
      <c r="F44" s="10">
        <f>F43</f>
        <v>5868.6</v>
      </c>
      <c r="G44" s="17">
        <f t="shared" si="0"/>
        <v>0.9781000000000001</v>
      </c>
      <c r="H44" s="8"/>
      <c r="I44" s="9"/>
      <c r="J44" s="9"/>
      <c r="K44" s="10"/>
      <c r="L44" s="10"/>
      <c r="M44" s="11"/>
      <c r="N44" s="9"/>
      <c r="O44" s="12"/>
    </row>
    <row r="45" spans="1:15" ht="45">
      <c r="A45" s="113" t="s">
        <v>65</v>
      </c>
      <c r="B45" s="116" t="s">
        <v>66</v>
      </c>
      <c r="C45" s="16" t="s">
        <v>36</v>
      </c>
      <c r="D45" s="10">
        <v>2000</v>
      </c>
      <c r="E45" s="10">
        <v>2000</v>
      </c>
      <c r="F45" s="10">
        <v>1181.5</v>
      </c>
      <c r="G45" s="17">
        <f t="shared" si="0"/>
        <v>0.59075</v>
      </c>
      <c r="H45" s="27" t="s">
        <v>559</v>
      </c>
      <c r="I45" s="23">
        <v>1</v>
      </c>
      <c r="J45" s="23">
        <v>3</v>
      </c>
      <c r="K45" s="24">
        <v>1</v>
      </c>
      <c r="L45" s="24">
        <v>1</v>
      </c>
      <c r="M45" s="25" t="s">
        <v>46</v>
      </c>
      <c r="N45" s="23">
        <v>1</v>
      </c>
      <c r="O45" s="22"/>
    </row>
    <row r="46" spans="1:15" ht="15">
      <c r="A46" s="113" t="s">
        <v>65</v>
      </c>
      <c r="B46" s="116" t="s">
        <v>66</v>
      </c>
      <c r="C46" s="16" t="s">
        <v>37</v>
      </c>
      <c r="D46" s="10">
        <f>D45</f>
        <v>2000</v>
      </c>
      <c r="E46" s="10">
        <f>E45</f>
        <v>2000</v>
      </c>
      <c r="F46" s="10">
        <f>F45</f>
        <v>1181.5</v>
      </c>
      <c r="G46" s="17">
        <f t="shared" si="0"/>
        <v>0.59075</v>
      </c>
      <c r="H46" s="8"/>
      <c r="I46" s="9"/>
      <c r="J46" s="9"/>
      <c r="K46" s="10"/>
      <c r="L46" s="10"/>
      <c r="M46" s="11"/>
      <c r="N46" s="9"/>
      <c r="O46" s="12"/>
    </row>
    <row r="47" spans="1:15" ht="45">
      <c r="A47" s="113" t="s">
        <v>67</v>
      </c>
      <c r="B47" s="116" t="s">
        <v>68</v>
      </c>
      <c r="C47" s="16" t="s">
        <v>36</v>
      </c>
      <c r="D47" s="10">
        <v>300</v>
      </c>
      <c r="E47" s="10">
        <v>300</v>
      </c>
      <c r="F47" s="10">
        <v>0</v>
      </c>
      <c r="G47" s="11">
        <f t="shared" si="0"/>
        <v>0</v>
      </c>
      <c r="H47" s="27" t="s">
        <v>558</v>
      </c>
      <c r="I47" s="23">
        <v>300</v>
      </c>
      <c r="J47" s="23">
        <v>311</v>
      </c>
      <c r="K47" s="24">
        <v>311</v>
      </c>
      <c r="L47" s="24">
        <v>311</v>
      </c>
      <c r="M47" s="25">
        <v>1</v>
      </c>
      <c r="N47" s="23">
        <v>300</v>
      </c>
      <c r="O47" s="22"/>
    </row>
    <row r="48" spans="1:15" ht="15">
      <c r="A48" s="113" t="s">
        <v>67</v>
      </c>
      <c r="B48" s="116" t="s">
        <v>68</v>
      </c>
      <c r="C48" s="16" t="s">
        <v>37</v>
      </c>
      <c r="D48" s="10">
        <f>D47</f>
        <v>300</v>
      </c>
      <c r="E48" s="10">
        <f>E47</f>
        <v>300</v>
      </c>
      <c r="F48" s="10">
        <f>F47</f>
        <v>0</v>
      </c>
      <c r="G48" s="11">
        <f t="shared" si="0"/>
        <v>0</v>
      </c>
      <c r="H48" s="8"/>
      <c r="I48" s="9"/>
      <c r="J48" s="9"/>
      <c r="K48" s="28"/>
      <c r="L48" s="28"/>
      <c r="M48" s="11"/>
      <c r="N48" s="9"/>
      <c r="O48" s="12"/>
    </row>
    <row r="49" spans="1:15" ht="42.75" customHeight="1">
      <c r="A49" s="113" t="s">
        <v>69</v>
      </c>
      <c r="B49" s="116" t="s">
        <v>70</v>
      </c>
      <c r="C49" s="16" t="s">
        <v>36</v>
      </c>
      <c r="D49" s="10">
        <v>16690.9</v>
      </c>
      <c r="E49" s="10">
        <v>16690.9</v>
      </c>
      <c r="F49" s="10">
        <v>15295.8</v>
      </c>
      <c r="G49" s="17">
        <f>F49/E49*100%</f>
        <v>0.9164155318167383</v>
      </c>
      <c r="H49" s="12" t="s">
        <v>560</v>
      </c>
      <c r="I49" s="9">
        <v>110</v>
      </c>
      <c r="J49" s="9">
        <v>139</v>
      </c>
      <c r="K49" s="28">
        <v>139</v>
      </c>
      <c r="L49" s="28">
        <v>139</v>
      </c>
      <c r="M49" s="11">
        <v>1</v>
      </c>
      <c r="N49" s="9">
        <v>130</v>
      </c>
      <c r="O49" s="8"/>
    </row>
    <row r="50" spans="1:15" ht="14.25" customHeight="1">
      <c r="A50" s="113" t="s">
        <v>69</v>
      </c>
      <c r="B50" s="116" t="s">
        <v>70</v>
      </c>
      <c r="C50" s="16" t="s">
        <v>37</v>
      </c>
      <c r="D50" s="10">
        <v>16690.9</v>
      </c>
      <c r="E50" s="10">
        <f>E49-0.04</f>
        <v>16690.86</v>
      </c>
      <c r="F50" s="10">
        <f>F49-0.04</f>
        <v>15295.759999999998</v>
      </c>
      <c r="G50" s="17">
        <f aca="true" t="shared" si="1" ref="G50:G56">F50/E50*100%</f>
        <v>0.9164153315047875</v>
      </c>
      <c r="H50" s="12"/>
      <c r="I50" s="9"/>
      <c r="J50" s="9"/>
      <c r="K50" s="9"/>
      <c r="L50" s="9"/>
      <c r="M50" s="19"/>
      <c r="N50" s="9"/>
      <c r="O50" s="12"/>
    </row>
    <row r="51" spans="1:15" ht="45">
      <c r="A51" s="113" t="s">
        <v>71</v>
      </c>
      <c r="B51" s="116" t="s">
        <v>72</v>
      </c>
      <c r="C51" s="16" t="s">
        <v>36</v>
      </c>
      <c r="D51" s="10">
        <v>16690.9</v>
      </c>
      <c r="E51" s="10">
        <v>16690.9</v>
      </c>
      <c r="F51" s="10">
        <v>15295.8</v>
      </c>
      <c r="G51" s="17">
        <f t="shared" si="1"/>
        <v>0.9164155318167383</v>
      </c>
      <c r="H51" s="22" t="s">
        <v>561</v>
      </c>
      <c r="I51" s="23">
        <v>13</v>
      </c>
      <c r="J51" s="23">
        <v>13</v>
      </c>
      <c r="K51" s="24">
        <v>13</v>
      </c>
      <c r="L51" s="24">
        <v>13</v>
      </c>
      <c r="M51" s="25" t="s">
        <v>46</v>
      </c>
      <c r="N51" s="23">
        <v>13</v>
      </c>
      <c r="O51" s="22"/>
    </row>
    <row r="52" spans="1:15" ht="15">
      <c r="A52" s="113" t="s">
        <v>71</v>
      </c>
      <c r="B52" s="116" t="s">
        <v>72</v>
      </c>
      <c r="C52" s="16" t="s">
        <v>37</v>
      </c>
      <c r="D52" s="10">
        <v>16690.9</v>
      </c>
      <c r="E52" s="10">
        <f>E51</f>
        <v>16690.9</v>
      </c>
      <c r="F52" s="10">
        <f>F51</f>
        <v>15295.8</v>
      </c>
      <c r="G52" s="17">
        <f t="shared" si="1"/>
        <v>0.9164155318167383</v>
      </c>
      <c r="H52" s="12"/>
      <c r="I52" s="9"/>
      <c r="J52" s="9"/>
      <c r="K52" s="10"/>
      <c r="L52" s="10"/>
      <c r="M52" s="11"/>
      <c r="N52" s="9"/>
      <c r="O52" s="12"/>
    </row>
    <row r="53" spans="1:17" ht="39.75" customHeight="1">
      <c r="A53" s="113" t="s">
        <v>73</v>
      </c>
      <c r="B53" s="116" t="s">
        <v>74</v>
      </c>
      <c r="C53" s="16" t="s">
        <v>36</v>
      </c>
      <c r="D53" s="10">
        <v>16690.9</v>
      </c>
      <c r="E53" s="10">
        <v>16690.9</v>
      </c>
      <c r="F53" s="10">
        <v>15295.8</v>
      </c>
      <c r="G53" s="17">
        <f t="shared" si="1"/>
        <v>0.9164155318167383</v>
      </c>
      <c r="H53" s="12" t="s">
        <v>562</v>
      </c>
      <c r="I53" s="9">
        <v>80</v>
      </c>
      <c r="J53" s="9">
        <v>84</v>
      </c>
      <c r="K53" s="10">
        <v>84</v>
      </c>
      <c r="L53" s="10">
        <v>84</v>
      </c>
      <c r="M53" s="11">
        <v>1</v>
      </c>
      <c r="N53" s="9">
        <v>9</v>
      </c>
      <c r="O53" s="29"/>
      <c r="Q53" s="30"/>
    </row>
    <row r="54" spans="1:15" ht="18" customHeight="1">
      <c r="A54" s="113" t="s">
        <v>73</v>
      </c>
      <c r="B54" s="116" t="s">
        <v>74</v>
      </c>
      <c r="C54" s="16" t="s">
        <v>37</v>
      </c>
      <c r="D54" s="10">
        <v>16690.9</v>
      </c>
      <c r="E54" s="10">
        <f>E53</f>
        <v>16690.9</v>
      </c>
      <c r="F54" s="10">
        <f>F53</f>
        <v>15295.8</v>
      </c>
      <c r="G54" s="17">
        <f t="shared" si="1"/>
        <v>0.9164155318167383</v>
      </c>
      <c r="H54" s="12"/>
      <c r="I54" s="9"/>
      <c r="J54" s="9"/>
      <c r="K54" s="9"/>
      <c r="L54" s="9"/>
      <c r="M54" s="19"/>
      <c r="N54" s="9"/>
      <c r="O54" s="12"/>
    </row>
    <row r="55" spans="1:15" ht="45">
      <c r="A55" s="6"/>
      <c r="B55" s="105" t="s">
        <v>76</v>
      </c>
      <c r="C55" s="16" t="s">
        <v>36</v>
      </c>
      <c r="D55" s="10">
        <v>126464.4</v>
      </c>
      <c r="E55" s="10">
        <v>126464.4</v>
      </c>
      <c r="F55" s="10">
        <v>126464.4</v>
      </c>
      <c r="G55" s="11">
        <f t="shared" si="1"/>
        <v>1</v>
      </c>
      <c r="H55" s="12"/>
      <c r="I55" s="9"/>
      <c r="J55" s="9"/>
      <c r="K55" s="9"/>
      <c r="L55" s="9"/>
      <c r="M55" s="19"/>
      <c r="N55" s="9"/>
      <c r="O55" s="12"/>
    </row>
    <row r="56" spans="1:15" ht="70.5" customHeight="1">
      <c r="A56" s="6" t="s">
        <v>75</v>
      </c>
      <c r="B56" s="106"/>
      <c r="C56" s="16" t="s">
        <v>37</v>
      </c>
      <c r="D56" s="10">
        <f>D55</f>
        <v>126464.4</v>
      </c>
      <c r="E56" s="10">
        <f>E55</f>
        <v>126464.4</v>
      </c>
      <c r="F56" s="10">
        <f>F55</f>
        <v>126464.4</v>
      </c>
      <c r="G56" s="11">
        <f t="shared" si="1"/>
        <v>1</v>
      </c>
      <c r="H56" s="8" t="s">
        <v>563</v>
      </c>
      <c r="I56" s="9">
        <v>2</v>
      </c>
      <c r="J56" s="9">
        <v>6.5</v>
      </c>
      <c r="K56" s="10">
        <v>6.8</v>
      </c>
      <c r="L56" s="10">
        <v>6.8</v>
      </c>
      <c r="M56" s="11">
        <v>1</v>
      </c>
      <c r="N56" s="9">
        <v>0</v>
      </c>
      <c r="O56" s="29"/>
    </row>
    <row r="57" spans="1:15" ht="15.75">
      <c r="A57" s="6" t="s">
        <v>77</v>
      </c>
      <c r="B57" s="118" t="s">
        <v>78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20"/>
    </row>
    <row r="58" spans="1:15" ht="45">
      <c r="A58" s="113" t="s">
        <v>79</v>
      </c>
      <c r="B58" s="116" t="s">
        <v>80</v>
      </c>
      <c r="C58" s="16" t="s">
        <v>36</v>
      </c>
      <c r="D58" s="10">
        <v>40177.8</v>
      </c>
      <c r="E58" s="10">
        <v>40177.8</v>
      </c>
      <c r="F58" s="10">
        <v>40177.8</v>
      </c>
      <c r="G58" s="11">
        <f>F58/E58</f>
        <v>1</v>
      </c>
      <c r="H58" s="27" t="s">
        <v>564</v>
      </c>
      <c r="I58" s="23">
        <v>100</v>
      </c>
      <c r="J58" s="23">
        <v>100</v>
      </c>
      <c r="K58" s="24">
        <v>100</v>
      </c>
      <c r="L58" s="24">
        <v>100</v>
      </c>
      <c r="M58" s="25" t="s">
        <v>46</v>
      </c>
      <c r="N58" s="23">
        <v>100</v>
      </c>
      <c r="O58" s="22"/>
    </row>
    <row r="59" spans="1:15" ht="45">
      <c r="A59" s="113" t="s">
        <v>79</v>
      </c>
      <c r="B59" s="116" t="s">
        <v>80</v>
      </c>
      <c r="C59" s="16"/>
      <c r="D59" s="10"/>
      <c r="E59" s="10"/>
      <c r="F59" s="10"/>
      <c r="G59" s="11"/>
      <c r="H59" s="8" t="s">
        <v>565</v>
      </c>
      <c r="I59" s="9">
        <v>72.26</v>
      </c>
      <c r="J59" s="9">
        <v>88.79</v>
      </c>
      <c r="K59" s="10">
        <v>72.7</v>
      </c>
      <c r="L59" s="5">
        <v>87.88</v>
      </c>
      <c r="M59" s="11" t="s">
        <v>81</v>
      </c>
      <c r="N59" s="9">
        <v>73.16</v>
      </c>
      <c r="O59" s="12"/>
    </row>
    <row r="60" spans="1:15" ht="45">
      <c r="A60" s="113" t="s">
        <v>79</v>
      </c>
      <c r="B60" s="116" t="s">
        <v>80</v>
      </c>
      <c r="C60" s="16"/>
      <c r="D60" s="10"/>
      <c r="E60" s="10"/>
      <c r="F60" s="10"/>
      <c r="G60" s="11"/>
      <c r="H60" s="8" t="s">
        <v>566</v>
      </c>
      <c r="I60" s="9">
        <v>95.6</v>
      </c>
      <c r="J60" s="9">
        <v>95.6</v>
      </c>
      <c r="K60" s="10">
        <v>96.5</v>
      </c>
      <c r="L60" s="5">
        <v>96.46</v>
      </c>
      <c r="M60" s="11">
        <v>1</v>
      </c>
      <c r="N60" s="9">
        <v>85</v>
      </c>
      <c r="O60" s="12"/>
    </row>
    <row r="61" spans="1:15" ht="315">
      <c r="A61" s="113" t="s">
        <v>79</v>
      </c>
      <c r="B61" s="116" t="s">
        <v>80</v>
      </c>
      <c r="C61" s="16" t="s">
        <v>37</v>
      </c>
      <c r="D61" s="10">
        <f>D58</f>
        <v>40177.8</v>
      </c>
      <c r="E61" s="10">
        <f>E58</f>
        <v>40177.8</v>
      </c>
      <c r="F61" s="10">
        <f>F58</f>
        <v>40177.8</v>
      </c>
      <c r="G61" s="11">
        <f>F61/E61</f>
        <v>1</v>
      </c>
      <c r="H61" s="8" t="s">
        <v>567</v>
      </c>
      <c r="I61" s="9">
        <v>4</v>
      </c>
      <c r="J61" s="9">
        <v>6.21</v>
      </c>
      <c r="K61" s="10">
        <v>4</v>
      </c>
      <c r="L61" s="10">
        <v>6.7</v>
      </c>
      <c r="M61" s="11" t="s">
        <v>82</v>
      </c>
      <c r="N61" s="32">
        <v>4</v>
      </c>
      <c r="O61" s="41" t="s">
        <v>723</v>
      </c>
    </row>
    <row r="62" spans="1:15" ht="75">
      <c r="A62" s="6" t="s">
        <v>83</v>
      </c>
      <c r="B62" s="15" t="s">
        <v>84</v>
      </c>
      <c r="C62" s="16" t="s">
        <v>37</v>
      </c>
      <c r="D62" s="10"/>
      <c r="E62" s="10"/>
      <c r="F62" s="10"/>
      <c r="G62" s="10"/>
      <c r="H62" s="8" t="s">
        <v>568</v>
      </c>
      <c r="I62" s="9">
        <v>7.3</v>
      </c>
      <c r="J62" s="9">
        <v>7.3</v>
      </c>
      <c r="K62" s="10">
        <v>4.9</v>
      </c>
      <c r="L62" s="10">
        <v>4.9</v>
      </c>
      <c r="M62" s="11">
        <v>1</v>
      </c>
      <c r="N62" s="9">
        <v>8</v>
      </c>
      <c r="O62" s="12"/>
    </row>
    <row r="63" spans="1:15" ht="15.75">
      <c r="A63" s="6" t="s">
        <v>85</v>
      </c>
      <c r="B63" s="118" t="s">
        <v>86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20"/>
    </row>
    <row r="64" spans="1:15" s="42" customFormat="1" ht="45">
      <c r="A64" s="113" t="s">
        <v>87</v>
      </c>
      <c r="B64" s="116" t="s">
        <v>88</v>
      </c>
      <c r="C64" s="34" t="s">
        <v>36</v>
      </c>
      <c r="D64" s="35">
        <v>136213.6</v>
      </c>
      <c r="E64" s="35">
        <v>136213.6</v>
      </c>
      <c r="F64" s="36">
        <v>133942.91</v>
      </c>
      <c r="G64" s="37">
        <f>F64/E64</f>
        <v>0.9833299318129761</v>
      </c>
      <c r="H64" s="38" t="s">
        <v>569</v>
      </c>
      <c r="I64" s="39">
        <v>0</v>
      </c>
      <c r="J64" s="39">
        <v>0</v>
      </c>
      <c r="K64" s="35">
        <v>0</v>
      </c>
      <c r="L64" s="35">
        <v>0</v>
      </c>
      <c r="M64" s="40">
        <v>1</v>
      </c>
      <c r="N64" s="39">
        <v>0</v>
      </c>
      <c r="O64" s="41"/>
    </row>
    <row r="65" spans="1:15" s="42" customFormat="1" ht="105">
      <c r="A65" s="113" t="s">
        <v>87</v>
      </c>
      <c r="B65" s="116" t="s">
        <v>88</v>
      </c>
      <c r="C65" s="34"/>
      <c r="D65" s="43"/>
      <c r="E65" s="43"/>
      <c r="F65" s="43"/>
      <c r="G65" s="44"/>
      <c r="H65" s="38" t="s">
        <v>570</v>
      </c>
      <c r="I65" s="39">
        <v>100</v>
      </c>
      <c r="J65" s="39">
        <v>100</v>
      </c>
      <c r="K65" s="35">
        <v>100</v>
      </c>
      <c r="L65" s="35">
        <v>100</v>
      </c>
      <c r="M65" s="40">
        <v>1</v>
      </c>
      <c r="N65" s="39">
        <v>100</v>
      </c>
      <c r="O65" s="41"/>
    </row>
    <row r="66" spans="1:15" ht="150">
      <c r="A66" s="113" t="s">
        <v>87</v>
      </c>
      <c r="B66" s="116" t="s">
        <v>88</v>
      </c>
      <c r="C66" s="16"/>
      <c r="D66" s="45"/>
      <c r="E66" s="45"/>
      <c r="F66" s="45"/>
      <c r="G66" s="46"/>
      <c r="H66" s="27" t="s">
        <v>571</v>
      </c>
      <c r="I66" s="23">
        <v>4</v>
      </c>
      <c r="J66" s="23">
        <v>0</v>
      </c>
      <c r="K66" s="24">
        <v>0</v>
      </c>
      <c r="L66" s="24">
        <v>0</v>
      </c>
      <c r="M66" s="25" t="s">
        <v>46</v>
      </c>
      <c r="N66" s="23">
        <v>4</v>
      </c>
      <c r="O66" s="22"/>
    </row>
    <row r="67" spans="1:15" s="42" customFormat="1" ht="45">
      <c r="A67" s="113" t="s">
        <v>87</v>
      </c>
      <c r="B67" s="116" t="s">
        <v>88</v>
      </c>
      <c r="C67" s="34"/>
      <c r="D67" s="43"/>
      <c r="E67" s="43"/>
      <c r="F67" s="43"/>
      <c r="G67" s="44"/>
      <c r="H67" s="38" t="s">
        <v>572</v>
      </c>
      <c r="I67" s="39">
        <v>9</v>
      </c>
      <c r="J67" s="39">
        <v>9</v>
      </c>
      <c r="K67" s="35">
        <v>2.8</v>
      </c>
      <c r="L67" s="35">
        <v>2.8</v>
      </c>
      <c r="M67" s="40">
        <v>1</v>
      </c>
      <c r="N67" s="39">
        <v>0</v>
      </c>
      <c r="O67" s="41"/>
    </row>
    <row r="68" spans="1:15" s="42" customFormat="1" ht="150">
      <c r="A68" s="113" t="s">
        <v>87</v>
      </c>
      <c r="B68" s="116" t="s">
        <v>88</v>
      </c>
      <c r="C68" s="34"/>
      <c r="D68" s="43"/>
      <c r="E68" s="43"/>
      <c r="F68" s="43"/>
      <c r="G68" s="44"/>
      <c r="H68" s="38" t="s">
        <v>573</v>
      </c>
      <c r="I68" s="39">
        <v>100</v>
      </c>
      <c r="J68" s="39">
        <v>100</v>
      </c>
      <c r="K68" s="35">
        <v>100</v>
      </c>
      <c r="L68" s="35">
        <v>100</v>
      </c>
      <c r="M68" s="40">
        <v>1</v>
      </c>
      <c r="N68" s="39">
        <v>100</v>
      </c>
      <c r="O68" s="41"/>
    </row>
    <row r="69" spans="1:15" ht="45">
      <c r="A69" s="113" t="s">
        <v>87</v>
      </c>
      <c r="B69" s="116" t="s">
        <v>88</v>
      </c>
      <c r="C69" s="16"/>
      <c r="D69" s="45"/>
      <c r="E69" s="45"/>
      <c r="F69" s="45"/>
      <c r="G69" s="46"/>
      <c r="H69" s="27" t="s">
        <v>574</v>
      </c>
      <c r="I69" s="23">
        <v>2.5</v>
      </c>
      <c r="J69" s="23">
        <v>2.5</v>
      </c>
      <c r="K69" s="24">
        <v>4</v>
      </c>
      <c r="L69" s="24">
        <v>4</v>
      </c>
      <c r="M69" s="25" t="s">
        <v>46</v>
      </c>
      <c r="N69" s="23">
        <v>0</v>
      </c>
      <c r="O69" s="22"/>
    </row>
    <row r="70" spans="1:15" s="42" customFormat="1" ht="102" customHeight="1">
      <c r="A70" s="113" t="s">
        <v>87</v>
      </c>
      <c r="B70" s="116" t="s">
        <v>88</v>
      </c>
      <c r="C70" s="34" t="s">
        <v>37</v>
      </c>
      <c r="D70" s="36">
        <f>D64</f>
        <v>136213.6</v>
      </c>
      <c r="E70" s="36">
        <f>E64</f>
        <v>136213.6</v>
      </c>
      <c r="F70" s="36">
        <f>F64</f>
        <v>133942.91</v>
      </c>
      <c r="G70" s="37">
        <f>F70/E70</f>
        <v>0.9833299318129761</v>
      </c>
      <c r="H70" s="47" t="s">
        <v>575</v>
      </c>
      <c r="I70" s="39">
        <v>100</v>
      </c>
      <c r="J70" s="39">
        <v>100</v>
      </c>
      <c r="K70" s="35">
        <v>100</v>
      </c>
      <c r="L70" s="35">
        <v>100</v>
      </c>
      <c r="M70" s="40">
        <v>1</v>
      </c>
      <c r="N70" s="39">
        <v>100</v>
      </c>
      <c r="O70" s="41"/>
    </row>
    <row r="71" spans="1:15" ht="15.75">
      <c r="A71" s="6" t="s">
        <v>89</v>
      </c>
      <c r="B71" s="118" t="s">
        <v>90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20"/>
    </row>
    <row r="72" spans="1:15" ht="30">
      <c r="A72" s="6" t="s">
        <v>91</v>
      </c>
      <c r="B72" s="15" t="s">
        <v>93</v>
      </c>
      <c r="C72" s="16" t="s">
        <v>709</v>
      </c>
      <c r="D72" s="10">
        <v>12265.9</v>
      </c>
      <c r="E72" s="10">
        <v>12265.9</v>
      </c>
      <c r="F72" s="10">
        <v>12265.9</v>
      </c>
      <c r="G72" s="48">
        <f>F72/E72</f>
        <v>1</v>
      </c>
      <c r="H72" s="8" t="s">
        <v>577</v>
      </c>
      <c r="I72" s="9">
        <v>3</v>
      </c>
      <c r="J72" s="9">
        <v>3</v>
      </c>
      <c r="K72" s="5">
        <v>1</v>
      </c>
      <c r="L72" s="5">
        <v>1</v>
      </c>
      <c r="M72" s="11">
        <f>L72/K72</f>
        <v>1</v>
      </c>
      <c r="N72" s="9">
        <v>0</v>
      </c>
      <c r="O72" s="12"/>
    </row>
    <row r="73" spans="1:15" ht="60">
      <c r="A73" s="6" t="s">
        <v>92</v>
      </c>
      <c r="B73" s="15" t="s">
        <v>94</v>
      </c>
      <c r="C73" s="16" t="s">
        <v>709</v>
      </c>
      <c r="D73" s="10">
        <v>1000</v>
      </c>
      <c r="E73" s="10">
        <v>1000</v>
      </c>
      <c r="F73" s="10">
        <v>1000</v>
      </c>
      <c r="G73" s="48">
        <f>F73/E73</f>
        <v>1</v>
      </c>
      <c r="H73" s="8" t="s">
        <v>576</v>
      </c>
      <c r="I73" s="9">
        <v>1</v>
      </c>
      <c r="J73" s="9">
        <v>1</v>
      </c>
      <c r="K73" s="5">
        <v>1</v>
      </c>
      <c r="L73" s="5">
        <v>1</v>
      </c>
      <c r="M73" s="11" t="s">
        <v>46</v>
      </c>
      <c r="N73" s="9">
        <v>0</v>
      </c>
      <c r="O73" s="12"/>
    </row>
    <row r="74" spans="1:15" ht="15.75">
      <c r="A74" s="6" t="s">
        <v>95</v>
      </c>
      <c r="B74" s="118" t="s">
        <v>96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20"/>
    </row>
    <row r="75" spans="1:15" ht="45">
      <c r="A75" s="113" t="s">
        <v>97</v>
      </c>
      <c r="B75" s="116" t="s">
        <v>98</v>
      </c>
      <c r="C75" s="16" t="s">
        <v>36</v>
      </c>
      <c r="D75" s="5">
        <v>38056</v>
      </c>
      <c r="E75" s="5">
        <v>38056</v>
      </c>
      <c r="F75" s="5">
        <v>37365.6</v>
      </c>
      <c r="G75" s="11">
        <f>F75/E75</f>
        <v>0.9818583140634853</v>
      </c>
      <c r="H75" s="8" t="s">
        <v>578</v>
      </c>
      <c r="I75" s="9">
        <v>440</v>
      </c>
      <c r="J75" s="9">
        <v>462</v>
      </c>
      <c r="K75" s="10">
        <v>456</v>
      </c>
      <c r="L75" s="10">
        <v>456</v>
      </c>
      <c r="M75" s="11">
        <v>1</v>
      </c>
      <c r="N75" s="9">
        <v>440</v>
      </c>
      <c r="O75" s="12"/>
    </row>
    <row r="76" spans="1:15" ht="66" customHeight="1">
      <c r="A76" s="113" t="s">
        <v>97</v>
      </c>
      <c r="B76" s="116" t="s">
        <v>98</v>
      </c>
      <c r="C76" s="16" t="s">
        <v>37</v>
      </c>
      <c r="D76" s="5">
        <f>D75</f>
        <v>38056</v>
      </c>
      <c r="E76" s="5">
        <f>E75</f>
        <v>38056</v>
      </c>
      <c r="F76" s="5">
        <f>F75</f>
        <v>37365.6</v>
      </c>
      <c r="G76" s="11">
        <f>F76/E76</f>
        <v>0.9818583140634853</v>
      </c>
      <c r="H76" s="27" t="s">
        <v>579</v>
      </c>
      <c r="I76" s="23">
        <v>100</v>
      </c>
      <c r="J76" s="23">
        <v>100</v>
      </c>
      <c r="K76" s="24">
        <v>100</v>
      </c>
      <c r="L76" s="24">
        <v>100</v>
      </c>
      <c r="M76" s="25" t="s">
        <v>46</v>
      </c>
      <c r="N76" s="23">
        <v>100</v>
      </c>
      <c r="O76" s="22"/>
    </row>
    <row r="77" spans="1:15" ht="90">
      <c r="A77" s="113" t="s">
        <v>100</v>
      </c>
      <c r="B77" s="116" t="s">
        <v>101</v>
      </c>
      <c r="C77" s="16" t="s">
        <v>36</v>
      </c>
      <c r="D77" s="5">
        <v>2038.6</v>
      </c>
      <c r="E77" s="5">
        <v>2038.6</v>
      </c>
      <c r="F77" s="5">
        <v>2001.8</v>
      </c>
      <c r="G77" s="11">
        <f>F77/E77</f>
        <v>0.9819483959580104</v>
      </c>
      <c r="H77" s="27" t="s">
        <v>580</v>
      </c>
      <c r="I77" s="23">
        <v>100</v>
      </c>
      <c r="J77" s="23">
        <v>100</v>
      </c>
      <c r="K77" s="24">
        <v>100</v>
      </c>
      <c r="L77" s="24">
        <v>100</v>
      </c>
      <c r="M77" s="25" t="s">
        <v>46</v>
      </c>
      <c r="N77" s="23">
        <v>100</v>
      </c>
      <c r="O77" s="22"/>
    </row>
    <row r="78" spans="1:15" ht="15">
      <c r="A78" s="113" t="s">
        <v>100</v>
      </c>
      <c r="B78" s="116" t="s">
        <v>101</v>
      </c>
      <c r="C78" s="16" t="s">
        <v>37</v>
      </c>
      <c r="D78" s="5">
        <f>D77</f>
        <v>2038.6</v>
      </c>
      <c r="E78" s="5">
        <f>E77</f>
        <v>2038.6</v>
      </c>
      <c r="F78" s="5">
        <f>F77</f>
        <v>2001.8</v>
      </c>
      <c r="G78" s="11">
        <f>F78/E78</f>
        <v>0.9819483959580104</v>
      </c>
      <c r="H78" s="12"/>
      <c r="I78" s="9"/>
      <c r="J78" s="9"/>
      <c r="K78" s="10"/>
      <c r="L78" s="10"/>
      <c r="M78" s="11"/>
      <c r="N78" s="9"/>
      <c r="O78" s="12"/>
    </row>
    <row r="79" spans="1:15" ht="105">
      <c r="A79" s="113" t="s">
        <v>102</v>
      </c>
      <c r="B79" s="116" t="s">
        <v>103</v>
      </c>
      <c r="C79" s="16" t="s">
        <v>36</v>
      </c>
      <c r="D79" s="5">
        <v>5436.6</v>
      </c>
      <c r="E79" s="5">
        <v>5436.6</v>
      </c>
      <c r="F79" s="5">
        <v>5337.9</v>
      </c>
      <c r="G79" s="11">
        <v>0.982</v>
      </c>
      <c r="H79" s="27" t="s">
        <v>581</v>
      </c>
      <c r="I79" s="23">
        <v>100</v>
      </c>
      <c r="J79" s="23">
        <v>100</v>
      </c>
      <c r="K79" s="24">
        <v>100</v>
      </c>
      <c r="L79" s="24">
        <v>100</v>
      </c>
      <c r="M79" s="25" t="s">
        <v>46</v>
      </c>
      <c r="N79" s="23">
        <v>100</v>
      </c>
      <c r="O79" s="22"/>
    </row>
    <row r="80" spans="1:15" ht="15">
      <c r="A80" s="113" t="s">
        <v>102</v>
      </c>
      <c r="B80" s="116" t="s">
        <v>103</v>
      </c>
      <c r="C80" s="16" t="s">
        <v>37</v>
      </c>
      <c r="D80" s="5">
        <f>D79</f>
        <v>5436.6</v>
      </c>
      <c r="E80" s="5">
        <f>E79</f>
        <v>5436.6</v>
      </c>
      <c r="F80" s="5">
        <f>F79</f>
        <v>5337.9</v>
      </c>
      <c r="G80" s="11">
        <f>F80/E80</f>
        <v>0.9818452709413971</v>
      </c>
      <c r="H80" s="8"/>
      <c r="I80" s="9"/>
      <c r="J80" s="9"/>
      <c r="K80" s="10"/>
      <c r="L80" s="10"/>
      <c r="M80" s="11"/>
      <c r="N80" s="9"/>
      <c r="O80" s="12"/>
    </row>
    <row r="81" spans="1:15" ht="45">
      <c r="A81" s="113" t="s">
        <v>104</v>
      </c>
      <c r="B81" s="116" t="s">
        <v>105</v>
      </c>
      <c r="C81" s="16" t="s">
        <v>36</v>
      </c>
      <c r="D81" s="5">
        <v>16989.3</v>
      </c>
      <c r="E81" s="5">
        <v>16989.3</v>
      </c>
      <c r="F81" s="5">
        <v>16681.1</v>
      </c>
      <c r="G81" s="11">
        <f>F81/E81</f>
        <v>0.9818591701835861</v>
      </c>
      <c r="H81" s="27" t="s">
        <v>582</v>
      </c>
      <c r="I81" s="23">
        <v>100</v>
      </c>
      <c r="J81" s="23">
        <v>100</v>
      </c>
      <c r="K81" s="24">
        <v>100</v>
      </c>
      <c r="L81" s="24">
        <v>100</v>
      </c>
      <c r="M81" s="25" t="s">
        <v>46</v>
      </c>
      <c r="N81" s="23">
        <v>100</v>
      </c>
      <c r="O81" s="22"/>
    </row>
    <row r="82" spans="1:15" ht="15">
      <c r="A82" s="113" t="s">
        <v>104</v>
      </c>
      <c r="B82" s="116" t="s">
        <v>105</v>
      </c>
      <c r="C82" s="16" t="s">
        <v>37</v>
      </c>
      <c r="D82" s="5">
        <f>D81</f>
        <v>16989.3</v>
      </c>
      <c r="E82" s="5">
        <f>E81</f>
        <v>16989.3</v>
      </c>
      <c r="F82" s="5">
        <f>F81</f>
        <v>16681.1</v>
      </c>
      <c r="G82" s="11">
        <f>F82/E82</f>
        <v>0.9818591701835861</v>
      </c>
      <c r="H82" s="8"/>
      <c r="I82" s="9"/>
      <c r="J82" s="9"/>
      <c r="K82" s="10"/>
      <c r="L82" s="10"/>
      <c r="M82" s="11"/>
      <c r="N82" s="9"/>
      <c r="O82" s="12"/>
    </row>
    <row r="83" spans="1:15" ht="72" customHeight="1">
      <c r="A83" s="113" t="s">
        <v>106</v>
      </c>
      <c r="B83" s="116" t="s">
        <v>107</v>
      </c>
      <c r="C83" s="141" t="s">
        <v>36</v>
      </c>
      <c r="D83" s="153">
        <v>5436.6</v>
      </c>
      <c r="E83" s="153">
        <v>5436.6</v>
      </c>
      <c r="F83" s="153">
        <v>5337.9</v>
      </c>
      <c r="G83" s="111">
        <f>F83/E83</f>
        <v>0.9818452709413971</v>
      </c>
      <c r="H83" s="27" t="s">
        <v>583</v>
      </c>
      <c r="I83" s="23">
        <v>100</v>
      </c>
      <c r="J83" s="23">
        <v>100</v>
      </c>
      <c r="K83" s="24">
        <v>100</v>
      </c>
      <c r="L83" s="24">
        <v>100</v>
      </c>
      <c r="M83" s="25" t="s">
        <v>46</v>
      </c>
      <c r="N83" s="23">
        <v>100</v>
      </c>
      <c r="O83" s="22"/>
    </row>
    <row r="84" spans="1:15" ht="120" customHeight="1">
      <c r="A84" s="113" t="s">
        <v>106</v>
      </c>
      <c r="B84" s="116" t="s">
        <v>107</v>
      </c>
      <c r="C84" s="143"/>
      <c r="D84" s="154"/>
      <c r="E84" s="154"/>
      <c r="F84" s="154"/>
      <c r="G84" s="112"/>
      <c r="H84" s="27" t="s">
        <v>584</v>
      </c>
      <c r="I84" s="23">
        <v>0</v>
      </c>
      <c r="J84" s="23">
        <v>0</v>
      </c>
      <c r="K84" s="24">
        <v>0</v>
      </c>
      <c r="L84" s="24">
        <v>0</v>
      </c>
      <c r="M84" s="25" t="s">
        <v>46</v>
      </c>
      <c r="N84" s="23">
        <v>0</v>
      </c>
      <c r="O84" s="22"/>
    </row>
    <row r="85" spans="1:15" ht="60">
      <c r="A85" s="113" t="s">
        <v>106</v>
      </c>
      <c r="B85" s="116" t="s">
        <v>107</v>
      </c>
      <c r="C85" s="16" t="s">
        <v>37</v>
      </c>
      <c r="D85" s="5">
        <f>D83</f>
        <v>5436.6</v>
      </c>
      <c r="E85" s="5">
        <f>E83</f>
        <v>5436.6</v>
      </c>
      <c r="F85" s="5">
        <f>F83</f>
        <v>5337.9</v>
      </c>
      <c r="G85" s="48">
        <f>G83</f>
        <v>0.9818452709413971</v>
      </c>
      <c r="H85" s="27" t="s">
        <v>585</v>
      </c>
      <c r="I85" s="23">
        <v>100</v>
      </c>
      <c r="J85" s="23">
        <v>100</v>
      </c>
      <c r="K85" s="24">
        <v>100</v>
      </c>
      <c r="L85" s="24">
        <v>100</v>
      </c>
      <c r="M85" s="25" t="s">
        <v>46</v>
      </c>
      <c r="N85" s="23">
        <v>100</v>
      </c>
      <c r="O85" s="22"/>
    </row>
    <row r="86" spans="1:15" ht="15.75">
      <c r="A86" s="6" t="s">
        <v>108</v>
      </c>
      <c r="B86" s="118" t="s">
        <v>109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20"/>
    </row>
    <row r="87" spans="1:15" s="42" customFormat="1" ht="75">
      <c r="A87" s="113" t="s">
        <v>110</v>
      </c>
      <c r="B87" s="116" t="s">
        <v>111</v>
      </c>
      <c r="C87" s="34" t="s">
        <v>36</v>
      </c>
      <c r="D87" s="35">
        <v>67013.6</v>
      </c>
      <c r="E87" s="35">
        <v>67013.6</v>
      </c>
      <c r="F87" s="35">
        <v>67013.6</v>
      </c>
      <c r="G87" s="49">
        <v>1</v>
      </c>
      <c r="H87" s="38" t="s">
        <v>587</v>
      </c>
      <c r="I87" s="39">
        <v>100</v>
      </c>
      <c r="J87" s="39">
        <v>100</v>
      </c>
      <c r="K87" s="36">
        <v>100</v>
      </c>
      <c r="L87" s="36">
        <v>100</v>
      </c>
      <c r="M87" s="40">
        <v>1</v>
      </c>
      <c r="N87" s="39">
        <v>100</v>
      </c>
      <c r="O87" s="41"/>
    </row>
    <row r="88" spans="1:15" ht="15">
      <c r="A88" s="113" t="s">
        <v>110</v>
      </c>
      <c r="B88" s="116" t="s">
        <v>111</v>
      </c>
      <c r="C88" s="16" t="s">
        <v>37</v>
      </c>
      <c r="D88" s="10">
        <f>D87</f>
        <v>67013.6</v>
      </c>
      <c r="E88" s="10">
        <f>E87</f>
        <v>67013.6</v>
      </c>
      <c r="F88" s="10">
        <f>F87</f>
        <v>67013.6</v>
      </c>
      <c r="G88" s="48">
        <f>G87</f>
        <v>1</v>
      </c>
      <c r="H88" s="8"/>
      <c r="I88" s="9"/>
      <c r="J88" s="9"/>
      <c r="K88" s="5"/>
      <c r="L88" s="5"/>
      <c r="M88" s="11"/>
      <c r="N88" s="9"/>
      <c r="O88" s="12"/>
    </row>
    <row r="89" spans="1:15" s="42" customFormat="1" ht="45">
      <c r="A89" s="113" t="s">
        <v>112</v>
      </c>
      <c r="B89" s="116" t="s">
        <v>113</v>
      </c>
      <c r="C89" s="34" t="s">
        <v>36</v>
      </c>
      <c r="D89" s="35">
        <v>50000</v>
      </c>
      <c r="E89" s="35">
        <v>50000</v>
      </c>
      <c r="F89" s="35">
        <v>50000</v>
      </c>
      <c r="G89" s="40">
        <v>1</v>
      </c>
      <c r="H89" s="38" t="s">
        <v>586</v>
      </c>
      <c r="I89" s="39">
        <v>1</v>
      </c>
      <c r="J89" s="39">
        <v>1</v>
      </c>
      <c r="K89" s="36">
        <v>1</v>
      </c>
      <c r="L89" s="36">
        <v>1</v>
      </c>
      <c r="M89" s="40">
        <v>1</v>
      </c>
      <c r="N89" s="39">
        <v>1</v>
      </c>
      <c r="O89" s="41"/>
    </row>
    <row r="90" spans="1:15" ht="15">
      <c r="A90" s="113" t="s">
        <v>112</v>
      </c>
      <c r="B90" s="116" t="s">
        <v>113</v>
      </c>
      <c r="C90" s="16" t="s">
        <v>37</v>
      </c>
      <c r="D90" s="10">
        <f>D89</f>
        <v>50000</v>
      </c>
      <c r="E90" s="10">
        <f>E89</f>
        <v>50000</v>
      </c>
      <c r="F90" s="10">
        <f>F89</f>
        <v>50000</v>
      </c>
      <c r="G90" s="11">
        <f>F90/E90</f>
        <v>1</v>
      </c>
      <c r="H90" s="50"/>
      <c r="I90" s="9"/>
      <c r="J90" s="9"/>
      <c r="K90" s="5"/>
      <c r="L90" s="5"/>
      <c r="M90" s="11"/>
      <c r="N90" s="9"/>
      <c r="O90" s="12"/>
    </row>
    <row r="91" spans="1:15" ht="47.25">
      <c r="A91" s="113"/>
      <c r="B91" s="117" t="s">
        <v>114</v>
      </c>
      <c r="C91" s="52" t="s">
        <v>36</v>
      </c>
      <c r="D91" s="53">
        <f>D13+D16+D27+D30+D32+D34+D36+D38+D40+D42+D44+D46+D48+D50+D52+D54+D56+D61+D70+D72+D73+D76+D78+D80+D82+D85+D88+D90</f>
        <v>1874796.16515</v>
      </c>
      <c r="E91" s="53">
        <f>E13+E16+E27+E30+E32+E34+E36+E38+E40+E42+E44+E46+E48+E50+E52+E54+E56+E61+E70+E72+E73+E76+E78+E80+E82+E85+E88+E90</f>
        <v>1874796.1251500002</v>
      </c>
      <c r="F91" s="53">
        <f>F13+F16+F27+F30+F32+F34+F36+F38+F40+F42+F44+F46+F48+F50+F52+F54+F56+F61+F70+F72+F73+F76+F78+F80+F82+F85+F88+F90</f>
        <v>1809934.19586</v>
      </c>
      <c r="G91" s="54">
        <v>0.9728</v>
      </c>
      <c r="H91" s="12"/>
      <c r="I91" s="9"/>
      <c r="J91" s="9"/>
      <c r="K91" s="9"/>
      <c r="L91" s="9"/>
      <c r="M91" s="19"/>
      <c r="N91" s="9"/>
      <c r="O91" s="12"/>
    </row>
    <row r="92" spans="1:15" ht="15.75">
      <c r="A92" s="113"/>
      <c r="B92" s="117" t="s">
        <v>114</v>
      </c>
      <c r="C92" s="52" t="s">
        <v>37</v>
      </c>
      <c r="D92" s="53">
        <f>D13+D16+D27+D30+D32+D34+D36+D38+D40+D42+D44+D46+D48+D50+D52+D54+D56+D61+D70+D72+D73+D76+D78+D80+D82+D85+D88+D90</f>
        <v>1874796.16515</v>
      </c>
      <c r="E92" s="53">
        <f>E13+E16+E27+E30+E32+E34+E36+E38+E40+E42+E44+E46+E48+E50+E52+E54+E56+E61+E70+E72+E73+E76+E78+E80+E82+E85+E88+E90</f>
        <v>1874796.1251500002</v>
      </c>
      <c r="F92" s="53">
        <f>F13+F16+F27+F30+F32+F34+F36+F38+F40+F42+F44+F46+F48+F50+F52+F54+F56+F61+F70+F72+F73+F76+F78+F80+F82+F85+F88+F90</f>
        <v>1809934.19586</v>
      </c>
      <c r="G92" s="54">
        <v>0.9728</v>
      </c>
      <c r="H92" s="55"/>
      <c r="I92" s="56"/>
      <c r="J92" s="56"/>
      <c r="K92" s="56"/>
      <c r="L92" s="56"/>
      <c r="M92" s="19"/>
      <c r="N92" s="9"/>
      <c r="O92" s="12"/>
    </row>
    <row r="93" spans="1:15" ht="15.75">
      <c r="A93" s="13" t="s">
        <v>115</v>
      </c>
      <c r="B93" s="118" t="s">
        <v>116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20"/>
    </row>
    <row r="94" spans="1:15" ht="15.75">
      <c r="A94" s="13" t="s">
        <v>117</v>
      </c>
      <c r="B94" s="118" t="s">
        <v>118</v>
      </c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2"/>
    </row>
    <row r="95" spans="1:15" ht="60">
      <c r="A95" s="113" t="s">
        <v>119</v>
      </c>
      <c r="B95" s="118" t="s">
        <v>120</v>
      </c>
      <c r="C95" s="119"/>
      <c r="D95" s="119"/>
      <c r="E95" s="119"/>
      <c r="F95" s="119"/>
      <c r="G95" s="120"/>
      <c r="H95" s="38" t="s">
        <v>588</v>
      </c>
      <c r="I95" s="39">
        <v>359</v>
      </c>
      <c r="J95" s="39">
        <v>359</v>
      </c>
      <c r="K95" s="35">
        <v>352</v>
      </c>
      <c r="L95" s="35">
        <v>352</v>
      </c>
      <c r="M95" s="40">
        <v>1</v>
      </c>
      <c r="N95" s="39">
        <v>0</v>
      </c>
      <c r="O95" s="38"/>
    </row>
    <row r="96" spans="1:15" ht="60">
      <c r="A96" s="113"/>
      <c r="B96" s="118" t="s">
        <v>120</v>
      </c>
      <c r="C96" s="119"/>
      <c r="D96" s="119"/>
      <c r="E96" s="119"/>
      <c r="F96" s="119"/>
      <c r="G96" s="120"/>
      <c r="H96" s="38" t="s">
        <v>589</v>
      </c>
      <c r="I96" s="39">
        <v>364</v>
      </c>
      <c r="J96" s="39">
        <v>364</v>
      </c>
      <c r="K96" s="35">
        <v>268</v>
      </c>
      <c r="L96" s="35">
        <v>268</v>
      </c>
      <c r="M96" s="40">
        <v>1</v>
      </c>
      <c r="N96" s="39">
        <v>0</v>
      </c>
      <c r="O96" s="41"/>
    </row>
    <row r="97" spans="1:15" ht="15.75">
      <c r="A97" s="6" t="s">
        <v>121</v>
      </c>
      <c r="B97" s="118" t="s">
        <v>122</v>
      </c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20"/>
    </row>
    <row r="98" spans="1:15" ht="45">
      <c r="A98" s="113" t="s">
        <v>123</v>
      </c>
      <c r="B98" s="116" t="s">
        <v>124</v>
      </c>
      <c r="C98" s="16" t="s">
        <v>36</v>
      </c>
      <c r="D98" s="10">
        <v>2874.4</v>
      </c>
      <c r="E98" s="10">
        <v>2874.4</v>
      </c>
      <c r="F98" s="10">
        <v>2874.4</v>
      </c>
      <c r="G98" s="48">
        <f>F98/E98</f>
        <v>1</v>
      </c>
      <c r="H98" s="27" t="s">
        <v>590</v>
      </c>
      <c r="I98" s="23">
        <v>1140</v>
      </c>
      <c r="J98" s="23">
        <v>1140</v>
      </c>
      <c r="K98" s="24">
        <v>1150</v>
      </c>
      <c r="L98" s="24">
        <v>1150</v>
      </c>
      <c r="M98" s="25" t="s">
        <v>46</v>
      </c>
      <c r="N98" s="23">
        <v>0</v>
      </c>
      <c r="O98" s="22"/>
    </row>
    <row r="99" spans="1:15" ht="45">
      <c r="A99" s="113" t="s">
        <v>123</v>
      </c>
      <c r="B99" s="116" t="s">
        <v>124</v>
      </c>
      <c r="C99" s="16" t="s">
        <v>37</v>
      </c>
      <c r="D99" s="10">
        <f>D98</f>
        <v>2874.4</v>
      </c>
      <c r="E99" s="10">
        <f>E98</f>
        <v>2874.4</v>
      </c>
      <c r="F99" s="10">
        <f>F98</f>
        <v>2874.4</v>
      </c>
      <c r="G99" s="48">
        <f>F99/E99</f>
        <v>1</v>
      </c>
      <c r="H99" s="27" t="s">
        <v>591</v>
      </c>
      <c r="I99" s="23">
        <v>79</v>
      </c>
      <c r="J99" s="23">
        <v>79</v>
      </c>
      <c r="K99" s="24">
        <v>82</v>
      </c>
      <c r="L99" s="24">
        <v>82</v>
      </c>
      <c r="M99" s="25" t="s">
        <v>46</v>
      </c>
      <c r="N99" s="23">
        <v>0</v>
      </c>
      <c r="O99" s="22"/>
    </row>
    <row r="100" spans="1:15" ht="60">
      <c r="A100" s="113" t="s">
        <v>125</v>
      </c>
      <c r="B100" s="116" t="s">
        <v>126</v>
      </c>
      <c r="C100" s="16" t="s">
        <v>36</v>
      </c>
      <c r="D100" s="10">
        <v>4505.1</v>
      </c>
      <c r="E100" s="10">
        <v>4505.1</v>
      </c>
      <c r="F100" s="10">
        <v>4505.1</v>
      </c>
      <c r="G100" s="57" t="s">
        <v>46</v>
      </c>
      <c r="H100" s="27" t="s">
        <v>592</v>
      </c>
      <c r="I100" s="23">
        <v>400</v>
      </c>
      <c r="J100" s="23">
        <v>400</v>
      </c>
      <c r="K100" s="24">
        <v>450</v>
      </c>
      <c r="L100" s="24">
        <v>450</v>
      </c>
      <c r="M100" s="25" t="s">
        <v>46</v>
      </c>
      <c r="N100" s="23">
        <v>0</v>
      </c>
      <c r="O100" s="22"/>
    </row>
    <row r="101" spans="1:15" ht="30">
      <c r="A101" s="113" t="s">
        <v>125</v>
      </c>
      <c r="B101" s="116" t="s">
        <v>126</v>
      </c>
      <c r="C101" s="16" t="s">
        <v>37</v>
      </c>
      <c r="D101" s="10">
        <f>D100</f>
        <v>4505.1</v>
      </c>
      <c r="E101" s="10">
        <f>E100</f>
        <v>4505.1</v>
      </c>
      <c r="F101" s="10">
        <f>F100</f>
        <v>4505.1</v>
      </c>
      <c r="G101" s="48">
        <f>F101/E101</f>
        <v>1</v>
      </c>
      <c r="H101" s="22" t="s">
        <v>593</v>
      </c>
      <c r="I101" s="23">
        <v>70</v>
      </c>
      <c r="J101" s="23">
        <v>70</v>
      </c>
      <c r="K101" s="24">
        <v>75</v>
      </c>
      <c r="L101" s="24">
        <v>75</v>
      </c>
      <c r="M101" s="25" t="s">
        <v>46</v>
      </c>
      <c r="N101" s="23">
        <v>0</v>
      </c>
      <c r="O101" s="22"/>
    </row>
    <row r="102" spans="1:15" ht="45">
      <c r="A102" s="113" t="s">
        <v>127</v>
      </c>
      <c r="B102" s="116" t="s">
        <v>128</v>
      </c>
      <c r="C102" s="16" t="s">
        <v>36</v>
      </c>
      <c r="D102" s="10">
        <v>1200</v>
      </c>
      <c r="E102" s="10">
        <v>1200</v>
      </c>
      <c r="F102" s="10">
        <v>0</v>
      </c>
      <c r="G102" s="57" t="s">
        <v>25</v>
      </c>
      <c r="H102" s="29" t="s">
        <v>594</v>
      </c>
      <c r="I102" s="9">
        <v>5</v>
      </c>
      <c r="J102" s="9">
        <v>5</v>
      </c>
      <c r="K102" s="10">
        <v>6</v>
      </c>
      <c r="L102" s="10">
        <v>6</v>
      </c>
      <c r="M102" s="11">
        <v>1</v>
      </c>
      <c r="N102" s="9">
        <v>0</v>
      </c>
      <c r="O102" s="8"/>
    </row>
    <row r="103" spans="1:15" ht="15">
      <c r="A103" s="113" t="s">
        <v>127</v>
      </c>
      <c r="B103" s="116" t="s">
        <v>128</v>
      </c>
      <c r="C103" s="16" t="s">
        <v>37</v>
      </c>
      <c r="D103" s="10">
        <f>D102</f>
        <v>1200</v>
      </c>
      <c r="E103" s="10">
        <f>E102</f>
        <v>1200</v>
      </c>
      <c r="F103" s="10">
        <f>F102</f>
        <v>0</v>
      </c>
      <c r="G103" s="57" t="s">
        <v>25</v>
      </c>
      <c r="H103" s="29"/>
      <c r="I103" s="9"/>
      <c r="J103" s="9"/>
      <c r="K103" s="10"/>
      <c r="L103" s="10"/>
      <c r="M103" s="11"/>
      <c r="N103" s="9"/>
      <c r="O103" s="8"/>
    </row>
    <row r="104" spans="1:15" ht="69" customHeight="1">
      <c r="A104" s="6" t="s">
        <v>130</v>
      </c>
      <c r="B104" s="15" t="s">
        <v>131</v>
      </c>
      <c r="C104" s="16" t="s">
        <v>37</v>
      </c>
      <c r="D104" s="10"/>
      <c r="E104" s="10"/>
      <c r="F104" s="10"/>
      <c r="G104" s="57"/>
      <c r="H104" s="58" t="s">
        <v>595</v>
      </c>
      <c r="I104" s="9">
        <v>300</v>
      </c>
      <c r="J104" s="9">
        <v>300</v>
      </c>
      <c r="K104" s="10">
        <v>150</v>
      </c>
      <c r="L104" s="10">
        <v>150</v>
      </c>
      <c r="M104" s="11">
        <v>1</v>
      </c>
      <c r="N104" s="9">
        <v>0</v>
      </c>
      <c r="O104" s="8"/>
    </row>
    <row r="105" spans="1:15" ht="75">
      <c r="A105" s="6" t="s">
        <v>132</v>
      </c>
      <c r="B105" s="15" t="s">
        <v>133</v>
      </c>
      <c r="C105" s="16" t="s">
        <v>37</v>
      </c>
      <c r="D105" s="45"/>
      <c r="E105" s="45"/>
      <c r="F105" s="45"/>
      <c r="G105" s="46"/>
      <c r="H105" s="27" t="s">
        <v>596</v>
      </c>
      <c r="I105" s="23">
        <v>100</v>
      </c>
      <c r="J105" s="23">
        <v>100</v>
      </c>
      <c r="K105" s="24">
        <v>100</v>
      </c>
      <c r="L105" s="24">
        <v>100</v>
      </c>
      <c r="M105" s="25" t="s">
        <v>46</v>
      </c>
      <c r="N105" s="23">
        <v>0</v>
      </c>
      <c r="O105" s="22"/>
    </row>
    <row r="106" spans="1:15" ht="30">
      <c r="A106" s="113" t="s">
        <v>134</v>
      </c>
      <c r="B106" s="116" t="s">
        <v>135</v>
      </c>
      <c r="C106" s="16" t="s">
        <v>136</v>
      </c>
      <c r="D106" s="10">
        <v>30</v>
      </c>
      <c r="E106" s="10">
        <v>30</v>
      </c>
      <c r="F106" s="10">
        <v>30</v>
      </c>
      <c r="G106" s="57" t="s">
        <v>46</v>
      </c>
      <c r="H106" s="27" t="s">
        <v>597</v>
      </c>
      <c r="I106" s="23">
        <v>67</v>
      </c>
      <c r="J106" s="23">
        <v>67</v>
      </c>
      <c r="K106" s="24">
        <v>70</v>
      </c>
      <c r="L106" s="24">
        <v>70</v>
      </c>
      <c r="M106" s="25" t="s">
        <v>46</v>
      </c>
      <c r="N106" s="23">
        <v>0</v>
      </c>
      <c r="O106" s="22"/>
    </row>
    <row r="107" spans="1:15" ht="15">
      <c r="A107" s="113" t="s">
        <v>134</v>
      </c>
      <c r="B107" s="116" t="s">
        <v>135</v>
      </c>
      <c r="C107" s="16" t="s">
        <v>37</v>
      </c>
      <c r="D107" s="10">
        <f>D106</f>
        <v>30</v>
      </c>
      <c r="E107" s="10">
        <f>E106</f>
        <v>30</v>
      </c>
      <c r="F107" s="10">
        <f>F106</f>
        <v>30</v>
      </c>
      <c r="G107" s="48">
        <f>F107/E107</f>
        <v>1</v>
      </c>
      <c r="H107" s="12"/>
      <c r="I107" s="9"/>
      <c r="J107" s="9"/>
      <c r="K107" s="9"/>
      <c r="L107" s="9"/>
      <c r="M107" s="19"/>
      <c r="N107" s="9"/>
      <c r="O107" s="12"/>
    </row>
    <row r="108" spans="1:15" ht="39.75" customHeight="1">
      <c r="A108" s="103" t="s">
        <v>137</v>
      </c>
      <c r="B108" s="105" t="s">
        <v>138</v>
      </c>
      <c r="C108" s="16" t="s">
        <v>136</v>
      </c>
      <c r="D108" s="10">
        <v>0</v>
      </c>
      <c r="E108" s="10">
        <v>0</v>
      </c>
      <c r="F108" s="10">
        <v>0</v>
      </c>
      <c r="G108" s="57" t="s">
        <v>25</v>
      </c>
      <c r="H108" s="107" t="s">
        <v>598</v>
      </c>
      <c r="I108" s="20"/>
      <c r="J108" s="20"/>
      <c r="K108" s="109">
        <v>0</v>
      </c>
      <c r="L108" s="109">
        <v>0</v>
      </c>
      <c r="M108" s="111">
        <v>0</v>
      </c>
      <c r="N108" s="9"/>
      <c r="O108" s="107"/>
    </row>
    <row r="109" spans="1:15" ht="12" customHeight="1">
      <c r="A109" s="104"/>
      <c r="B109" s="106"/>
      <c r="C109" s="16" t="s">
        <v>37</v>
      </c>
      <c r="D109" s="10">
        <f>D108</f>
        <v>0</v>
      </c>
      <c r="E109" s="10">
        <f>E108</f>
        <v>0</v>
      </c>
      <c r="F109" s="10">
        <f>F108</f>
        <v>0</v>
      </c>
      <c r="G109" s="57" t="s">
        <v>25</v>
      </c>
      <c r="H109" s="108"/>
      <c r="I109" s="9"/>
      <c r="J109" s="9"/>
      <c r="K109" s="110"/>
      <c r="L109" s="110"/>
      <c r="M109" s="112"/>
      <c r="N109" s="9"/>
      <c r="O109" s="108"/>
    </row>
    <row r="110" spans="1:15" s="42" customFormat="1" ht="67.5" customHeight="1">
      <c r="A110" s="59" t="s">
        <v>139</v>
      </c>
      <c r="B110" s="60" t="s">
        <v>140</v>
      </c>
      <c r="C110" s="34" t="s">
        <v>37</v>
      </c>
      <c r="D110" s="43"/>
      <c r="E110" s="43"/>
      <c r="F110" s="43"/>
      <c r="G110" s="44"/>
      <c r="H110" s="38" t="s">
        <v>599</v>
      </c>
      <c r="I110" s="39">
        <v>3100</v>
      </c>
      <c r="J110" s="39">
        <v>3100</v>
      </c>
      <c r="K110" s="35">
        <v>3100</v>
      </c>
      <c r="L110" s="35">
        <v>3100</v>
      </c>
      <c r="M110" s="40">
        <v>1</v>
      </c>
      <c r="N110" s="39">
        <v>0</v>
      </c>
      <c r="O110" s="41"/>
    </row>
    <row r="111" spans="1:15" ht="21" customHeight="1">
      <c r="A111" s="6" t="s">
        <v>141</v>
      </c>
      <c r="B111" s="118" t="s">
        <v>695</v>
      </c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20"/>
    </row>
    <row r="112" spans="1:15" ht="60">
      <c r="A112" s="6" t="s">
        <v>142</v>
      </c>
      <c r="B112" s="15" t="s">
        <v>143</v>
      </c>
      <c r="C112" s="16" t="s">
        <v>37</v>
      </c>
      <c r="D112" s="45"/>
      <c r="E112" s="45"/>
      <c r="F112" s="45"/>
      <c r="G112" s="46"/>
      <c r="H112" s="27" t="s">
        <v>600</v>
      </c>
      <c r="I112" s="23">
        <v>26</v>
      </c>
      <c r="J112" s="23">
        <v>26</v>
      </c>
      <c r="K112" s="24">
        <v>30</v>
      </c>
      <c r="L112" s="24">
        <v>30</v>
      </c>
      <c r="M112" s="25" t="s">
        <v>46</v>
      </c>
      <c r="N112" s="23">
        <v>0</v>
      </c>
      <c r="O112" s="22"/>
    </row>
    <row r="113" spans="1:15" ht="90">
      <c r="A113" s="6" t="s">
        <v>144</v>
      </c>
      <c r="B113" s="15" t="s">
        <v>145</v>
      </c>
      <c r="C113" s="16" t="s">
        <v>37</v>
      </c>
      <c r="D113" s="45"/>
      <c r="E113" s="45"/>
      <c r="F113" s="45"/>
      <c r="G113" s="46"/>
      <c r="H113" s="27" t="s">
        <v>601</v>
      </c>
      <c r="I113" s="23">
        <v>17</v>
      </c>
      <c r="J113" s="23">
        <v>17</v>
      </c>
      <c r="K113" s="24">
        <v>18</v>
      </c>
      <c r="L113" s="24">
        <v>18</v>
      </c>
      <c r="M113" s="25" t="s">
        <v>46</v>
      </c>
      <c r="N113" s="23">
        <v>0</v>
      </c>
      <c r="O113" s="22"/>
    </row>
    <row r="114" spans="1:15" ht="48.75" customHeight="1">
      <c r="A114" s="113" t="s">
        <v>146</v>
      </c>
      <c r="B114" s="116" t="s">
        <v>469</v>
      </c>
      <c r="C114" s="16" t="s">
        <v>36</v>
      </c>
      <c r="D114" s="10">
        <v>2000</v>
      </c>
      <c r="E114" s="10">
        <v>2000</v>
      </c>
      <c r="F114" s="10">
        <v>2000</v>
      </c>
      <c r="G114" s="57" t="s">
        <v>46</v>
      </c>
      <c r="H114" s="27" t="s">
        <v>602</v>
      </c>
      <c r="I114" s="23" t="s">
        <v>148</v>
      </c>
      <c r="J114" s="23">
        <v>6</v>
      </c>
      <c r="K114" s="61">
        <v>8</v>
      </c>
      <c r="L114" s="24">
        <v>8</v>
      </c>
      <c r="M114" s="25" t="s">
        <v>46</v>
      </c>
      <c r="N114" s="23">
        <v>0</v>
      </c>
      <c r="O114" s="22"/>
    </row>
    <row r="115" spans="1:15" s="42" customFormat="1" ht="15">
      <c r="A115" s="113" t="s">
        <v>146</v>
      </c>
      <c r="B115" s="116" t="s">
        <v>147</v>
      </c>
      <c r="C115" s="34" t="s">
        <v>37</v>
      </c>
      <c r="D115" s="35">
        <f>D114</f>
        <v>2000</v>
      </c>
      <c r="E115" s="35">
        <f>E114</f>
        <v>2000</v>
      </c>
      <c r="F115" s="35">
        <f>F114</f>
        <v>2000</v>
      </c>
      <c r="G115" s="49">
        <f>F115/E115</f>
        <v>1</v>
      </c>
      <c r="H115" s="38"/>
      <c r="I115" s="39"/>
      <c r="J115" s="39"/>
      <c r="K115" s="35"/>
      <c r="L115" s="35"/>
      <c r="M115" s="40"/>
      <c r="N115" s="39">
        <v>0</v>
      </c>
      <c r="O115" s="41"/>
    </row>
    <row r="116" spans="1:15" ht="25.5" customHeight="1">
      <c r="A116" s="6" t="s">
        <v>149</v>
      </c>
      <c r="B116" s="118" t="s">
        <v>150</v>
      </c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20"/>
    </row>
    <row r="117" spans="1:15" ht="36.75" customHeight="1">
      <c r="A117" s="113" t="s">
        <v>151</v>
      </c>
      <c r="B117" s="116" t="s">
        <v>152</v>
      </c>
      <c r="C117" s="16" t="s">
        <v>153</v>
      </c>
      <c r="D117" s="10">
        <v>0</v>
      </c>
      <c r="E117" s="10">
        <v>0</v>
      </c>
      <c r="F117" s="10">
        <v>0</v>
      </c>
      <c r="G117" s="57" t="s">
        <v>25</v>
      </c>
      <c r="H117" s="58" t="s">
        <v>603</v>
      </c>
      <c r="I117" s="9">
        <v>900</v>
      </c>
      <c r="J117" s="9">
        <v>900</v>
      </c>
      <c r="K117" s="5">
        <v>5</v>
      </c>
      <c r="L117" s="5">
        <v>5</v>
      </c>
      <c r="M117" s="11">
        <v>1</v>
      </c>
      <c r="N117" s="63">
        <v>0</v>
      </c>
      <c r="O117" s="66"/>
    </row>
    <row r="118" spans="1:15" ht="15">
      <c r="A118" s="113" t="s">
        <v>151</v>
      </c>
      <c r="B118" s="116" t="s">
        <v>152</v>
      </c>
      <c r="C118" s="16" t="s">
        <v>37</v>
      </c>
      <c r="D118" s="10">
        <f>D117</f>
        <v>0</v>
      </c>
      <c r="E118" s="10">
        <f>E117</f>
        <v>0</v>
      </c>
      <c r="F118" s="10">
        <f>F117</f>
        <v>0</v>
      </c>
      <c r="G118" s="5" t="str">
        <f>G117</f>
        <v>0%</v>
      </c>
      <c r="H118" s="12"/>
      <c r="I118" s="9"/>
      <c r="J118" s="9"/>
      <c r="K118" s="9"/>
      <c r="L118" s="9"/>
      <c r="M118" s="19"/>
      <c r="N118" s="9"/>
      <c r="O118" s="12"/>
    </row>
    <row r="119" spans="1:15" ht="75">
      <c r="A119" s="6" t="s">
        <v>154</v>
      </c>
      <c r="B119" s="15" t="s">
        <v>155</v>
      </c>
      <c r="C119" s="16" t="s">
        <v>37</v>
      </c>
      <c r="D119" s="5"/>
      <c r="E119" s="5"/>
      <c r="F119" s="5"/>
      <c r="G119" s="57"/>
      <c r="H119" s="67" t="s">
        <v>604</v>
      </c>
      <c r="I119" s="23">
        <v>60</v>
      </c>
      <c r="J119" s="23">
        <v>60</v>
      </c>
      <c r="K119" s="61">
        <v>60</v>
      </c>
      <c r="L119" s="61">
        <v>60</v>
      </c>
      <c r="M119" s="25" t="s">
        <v>46</v>
      </c>
      <c r="N119" s="23">
        <v>0</v>
      </c>
      <c r="O119" s="22"/>
    </row>
    <row r="120" spans="1:15" ht="30">
      <c r="A120" s="6" t="s">
        <v>156</v>
      </c>
      <c r="B120" s="15" t="s">
        <v>157</v>
      </c>
      <c r="C120" s="16" t="s">
        <v>37</v>
      </c>
      <c r="D120" s="45"/>
      <c r="E120" s="45"/>
      <c r="F120" s="45"/>
      <c r="G120" s="46"/>
      <c r="H120" s="67" t="s">
        <v>605</v>
      </c>
      <c r="I120" s="23">
        <v>30</v>
      </c>
      <c r="J120" s="23">
        <v>30</v>
      </c>
      <c r="K120" s="61">
        <v>30</v>
      </c>
      <c r="L120" s="61">
        <v>30</v>
      </c>
      <c r="M120" s="25" t="s">
        <v>46</v>
      </c>
      <c r="N120" s="23">
        <v>0</v>
      </c>
      <c r="O120" s="22"/>
    </row>
    <row r="121" spans="1:15" ht="27" customHeight="1">
      <c r="A121" s="6" t="s">
        <v>158</v>
      </c>
      <c r="B121" s="131" t="s">
        <v>159</v>
      </c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2"/>
    </row>
    <row r="122" spans="1:15" s="42" customFormat="1" ht="39" customHeight="1">
      <c r="A122" s="59" t="s">
        <v>160</v>
      </c>
      <c r="B122" s="60" t="s">
        <v>161</v>
      </c>
      <c r="C122" s="34" t="s">
        <v>37</v>
      </c>
      <c r="D122" s="43"/>
      <c r="E122" s="43"/>
      <c r="F122" s="43"/>
      <c r="G122" s="44"/>
      <c r="H122" s="12" t="s">
        <v>162</v>
      </c>
      <c r="I122" s="9">
        <v>3</v>
      </c>
      <c r="J122" s="9">
        <v>3</v>
      </c>
      <c r="K122" s="10">
        <v>1</v>
      </c>
      <c r="L122" s="10">
        <v>1</v>
      </c>
      <c r="M122" s="11">
        <v>1</v>
      </c>
      <c r="N122" s="39">
        <v>0</v>
      </c>
      <c r="O122" s="77"/>
    </row>
    <row r="123" spans="1:15" ht="66.75" customHeight="1">
      <c r="A123" s="113" t="s">
        <v>163</v>
      </c>
      <c r="B123" s="116" t="s">
        <v>164</v>
      </c>
      <c r="C123" s="16"/>
      <c r="D123" s="45"/>
      <c r="E123" s="45"/>
      <c r="F123" s="45"/>
      <c r="G123" s="46"/>
      <c r="H123" s="12" t="s">
        <v>606</v>
      </c>
      <c r="I123" s="9">
        <v>13</v>
      </c>
      <c r="J123" s="9">
        <v>13</v>
      </c>
      <c r="K123" s="10">
        <v>29</v>
      </c>
      <c r="L123" s="10">
        <v>29</v>
      </c>
      <c r="M123" s="11">
        <v>1</v>
      </c>
      <c r="N123" s="63">
        <v>0</v>
      </c>
      <c r="O123" s="66"/>
    </row>
    <row r="124" spans="1:15" ht="29.25" customHeight="1">
      <c r="A124" s="113" t="s">
        <v>163</v>
      </c>
      <c r="B124" s="116" t="s">
        <v>164</v>
      </c>
      <c r="C124" s="16" t="s">
        <v>37</v>
      </c>
      <c r="D124" s="45"/>
      <c r="E124" s="45"/>
      <c r="F124" s="45"/>
      <c r="G124" s="46"/>
      <c r="H124" s="12" t="s">
        <v>607</v>
      </c>
      <c r="I124" s="9">
        <v>44</v>
      </c>
      <c r="J124" s="9">
        <v>44</v>
      </c>
      <c r="K124" s="10">
        <v>111</v>
      </c>
      <c r="L124" s="10">
        <v>111</v>
      </c>
      <c r="M124" s="11">
        <v>1</v>
      </c>
      <c r="N124" s="9">
        <v>0</v>
      </c>
      <c r="O124" s="12"/>
    </row>
    <row r="125" spans="1:15" ht="36" customHeight="1">
      <c r="A125" s="6" t="s">
        <v>165</v>
      </c>
      <c r="B125" s="15" t="s">
        <v>166</v>
      </c>
      <c r="C125" s="16" t="s">
        <v>37</v>
      </c>
      <c r="D125" s="45"/>
      <c r="E125" s="45"/>
      <c r="F125" s="45"/>
      <c r="G125" s="46"/>
      <c r="H125" s="8" t="s">
        <v>608</v>
      </c>
      <c r="I125" s="9">
        <v>158</v>
      </c>
      <c r="J125" s="9">
        <v>158</v>
      </c>
      <c r="K125" s="10">
        <v>196</v>
      </c>
      <c r="L125" s="10">
        <v>196</v>
      </c>
      <c r="M125" s="11">
        <v>1</v>
      </c>
      <c r="N125" s="9">
        <v>0</v>
      </c>
      <c r="O125" s="8"/>
    </row>
    <row r="126" spans="1:15" ht="43.5" customHeight="1">
      <c r="A126" s="6" t="s">
        <v>167</v>
      </c>
      <c r="B126" s="15" t="s">
        <v>168</v>
      </c>
      <c r="C126" s="16" t="s">
        <v>37</v>
      </c>
      <c r="D126" s="45"/>
      <c r="E126" s="45"/>
      <c r="F126" s="45"/>
      <c r="G126" s="46"/>
      <c r="H126" s="27" t="s">
        <v>612</v>
      </c>
      <c r="I126" s="23">
        <v>90</v>
      </c>
      <c r="J126" s="23">
        <v>90</v>
      </c>
      <c r="K126" s="24">
        <v>110</v>
      </c>
      <c r="L126" s="24">
        <v>110</v>
      </c>
      <c r="M126" s="25" t="s">
        <v>46</v>
      </c>
      <c r="N126" s="23">
        <v>0</v>
      </c>
      <c r="O126" s="22"/>
    </row>
    <row r="127" spans="1:15" ht="21" customHeight="1">
      <c r="A127" s="6" t="s">
        <v>169</v>
      </c>
      <c r="B127" s="118" t="s">
        <v>470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20"/>
    </row>
    <row r="128" spans="1:15" ht="45">
      <c r="A128" s="6" t="s">
        <v>170</v>
      </c>
      <c r="B128" s="15" t="s">
        <v>171</v>
      </c>
      <c r="C128" s="16" t="s">
        <v>37</v>
      </c>
      <c r="D128" s="45"/>
      <c r="E128" s="45"/>
      <c r="F128" s="45"/>
      <c r="G128" s="46"/>
      <c r="H128" s="27" t="s">
        <v>609</v>
      </c>
      <c r="I128" s="23">
        <v>100</v>
      </c>
      <c r="J128" s="23">
        <v>100</v>
      </c>
      <c r="K128" s="24">
        <v>100</v>
      </c>
      <c r="L128" s="24">
        <v>100</v>
      </c>
      <c r="M128" s="25" t="s">
        <v>46</v>
      </c>
      <c r="N128" s="23">
        <v>0</v>
      </c>
      <c r="O128" s="22"/>
    </row>
    <row r="129" spans="1:15" ht="45">
      <c r="A129" s="113" t="s">
        <v>172</v>
      </c>
      <c r="B129" s="116" t="s">
        <v>173</v>
      </c>
      <c r="C129" s="16"/>
      <c r="D129" s="45"/>
      <c r="E129" s="45"/>
      <c r="F129" s="45"/>
      <c r="G129" s="46"/>
      <c r="H129" s="27" t="s">
        <v>610</v>
      </c>
      <c r="I129" s="23">
        <v>570</v>
      </c>
      <c r="J129" s="23">
        <v>570</v>
      </c>
      <c r="K129" s="24">
        <v>570</v>
      </c>
      <c r="L129" s="24">
        <v>570</v>
      </c>
      <c r="M129" s="25" t="s">
        <v>46</v>
      </c>
      <c r="N129" s="23">
        <v>0</v>
      </c>
      <c r="O129" s="22"/>
    </row>
    <row r="130" spans="1:15" ht="51" customHeight="1">
      <c r="A130" s="113" t="s">
        <v>172</v>
      </c>
      <c r="B130" s="116" t="s">
        <v>173</v>
      </c>
      <c r="C130" s="16" t="s">
        <v>37</v>
      </c>
      <c r="D130" s="45"/>
      <c r="E130" s="45"/>
      <c r="F130" s="45"/>
      <c r="G130" s="46"/>
      <c r="H130" s="58" t="s">
        <v>611</v>
      </c>
      <c r="I130" s="9">
        <v>8</v>
      </c>
      <c r="J130" s="9">
        <v>8</v>
      </c>
      <c r="K130" s="10">
        <v>3</v>
      </c>
      <c r="L130" s="10">
        <v>3</v>
      </c>
      <c r="M130" s="11">
        <v>1</v>
      </c>
      <c r="N130" s="63">
        <v>0</v>
      </c>
      <c r="O130" s="66"/>
    </row>
    <row r="131" spans="1:15" ht="69" customHeight="1">
      <c r="A131" s="113" t="s">
        <v>174</v>
      </c>
      <c r="B131" s="116" t="s">
        <v>175</v>
      </c>
      <c r="C131" s="16"/>
      <c r="D131" s="45"/>
      <c r="E131" s="45"/>
      <c r="F131" s="45"/>
      <c r="G131" s="46"/>
      <c r="H131" s="58" t="s">
        <v>613</v>
      </c>
      <c r="I131" s="9">
        <v>127</v>
      </c>
      <c r="J131" s="9">
        <v>127</v>
      </c>
      <c r="K131" s="10">
        <v>103</v>
      </c>
      <c r="L131" s="10">
        <v>103</v>
      </c>
      <c r="M131" s="11">
        <v>1</v>
      </c>
      <c r="N131" s="9">
        <v>0</v>
      </c>
      <c r="O131" s="8"/>
    </row>
    <row r="132" spans="1:15" ht="60">
      <c r="A132" s="113" t="s">
        <v>174</v>
      </c>
      <c r="B132" s="116" t="s">
        <v>175</v>
      </c>
      <c r="C132" s="16" t="s">
        <v>37</v>
      </c>
      <c r="D132" s="45"/>
      <c r="E132" s="45"/>
      <c r="F132" s="45"/>
      <c r="G132" s="46"/>
      <c r="H132" s="58" t="s">
        <v>614</v>
      </c>
      <c r="I132" s="9">
        <v>12</v>
      </c>
      <c r="J132" s="9">
        <v>12</v>
      </c>
      <c r="K132" s="5">
        <v>12</v>
      </c>
      <c r="L132" s="5">
        <v>12</v>
      </c>
      <c r="M132" s="11" t="s">
        <v>46</v>
      </c>
      <c r="N132" s="9">
        <v>0</v>
      </c>
      <c r="O132" s="12"/>
    </row>
    <row r="133" spans="1:15" ht="30">
      <c r="A133" s="113" t="s">
        <v>176</v>
      </c>
      <c r="B133" s="116" t="s">
        <v>177</v>
      </c>
      <c r="C133" s="16"/>
      <c r="D133" s="45"/>
      <c r="E133" s="45"/>
      <c r="F133" s="45"/>
      <c r="G133" s="46"/>
      <c r="H133" s="58" t="s">
        <v>615</v>
      </c>
      <c r="I133" s="9">
        <v>10</v>
      </c>
      <c r="J133" s="9">
        <v>10</v>
      </c>
      <c r="K133" s="5">
        <v>4</v>
      </c>
      <c r="L133" s="5">
        <v>4</v>
      </c>
      <c r="M133" s="11">
        <v>1</v>
      </c>
      <c r="N133" s="9">
        <v>0</v>
      </c>
      <c r="O133" s="8"/>
    </row>
    <row r="134" spans="1:15" ht="57" customHeight="1">
      <c r="A134" s="113" t="s">
        <v>176</v>
      </c>
      <c r="B134" s="116" t="s">
        <v>177</v>
      </c>
      <c r="C134" s="16"/>
      <c r="D134" s="45"/>
      <c r="E134" s="45"/>
      <c r="F134" s="45"/>
      <c r="G134" s="46"/>
      <c r="H134" s="58" t="s">
        <v>616</v>
      </c>
      <c r="I134" s="9">
        <v>36</v>
      </c>
      <c r="J134" s="9">
        <v>36</v>
      </c>
      <c r="K134" s="5">
        <v>46</v>
      </c>
      <c r="L134" s="5">
        <v>46</v>
      </c>
      <c r="M134" s="11">
        <v>1</v>
      </c>
      <c r="N134" s="9">
        <v>0</v>
      </c>
      <c r="O134" s="8"/>
    </row>
    <row r="135" spans="1:15" ht="46.5" customHeight="1">
      <c r="A135" s="113" t="s">
        <v>176</v>
      </c>
      <c r="B135" s="116" t="s">
        <v>177</v>
      </c>
      <c r="C135" s="16" t="s">
        <v>37</v>
      </c>
      <c r="D135" s="45"/>
      <c r="E135" s="45"/>
      <c r="F135" s="45"/>
      <c r="G135" s="46"/>
      <c r="H135" s="58" t="s">
        <v>617</v>
      </c>
      <c r="I135" s="9">
        <v>2</v>
      </c>
      <c r="J135" s="9">
        <v>2</v>
      </c>
      <c r="K135" s="5">
        <v>4</v>
      </c>
      <c r="L135" s="5">
        <v>4</v>
      </c>
      <c r="M135" s="11">
        <v>1</v>
      </c>
      <c r="N135" s="9">
        <v>0</v>
      </c>
      <c r="O135" s="8"/>
    </row>
    <row r="136" spans="1:15" ht="21.75" customHeight="1">
      <c r="A136" s="6" t="s">
        <v>178</v>
      </c>
      <c r="B136" s="118" t="s">
        <v>471</v>
      </c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20"/>
    </row>
    <row r="137" spans="1:15" ht="63" customHeight="1">
      <c r="A137" s="6" t="s">
        <v>179</v>
      </c>
      <c r="B137" s="15" t="s">
        <v>180</v>
      </c>
      <c r="C137" s="16" t="s">
        <v>37</v>
      </c>
      <c r="D137" s="45"/>
      <c r="E137" s="45"/>
      <c r="F137" s="45"/>
      <c r="G137" s="46"/>
      <c r="H137" s="58" t="s">
        <v>702</v>
      </c>
      <c r="I137" s="9">
        <v>32570</v>
      </c>
      <c r="J137" s="9">
        <v>32570</v>
      </c>
      <c r="K137" s="10">
        <v>28556</v>
      </c>
      <c r="L137" s="10">
        <v>28556</v>
      </c>
      <c r="M137" s="11">
        <v>1</v>
      </c>
      <c r="N137" s="63">
        <v>0</v>
      </c>
      <c r="O137" s="62"/>
    </row>
    <row r="138" spans="1:15" ht="42" customHeight="1">
      <c r="A138" s="6" t="s">
        <v>181</v>
      </c>
      <c r="B138" s="15" t="s">
        <v>182</v>
      </c>
      <c r="C138" s="16" t="s">
        <v>37</v>
      </c>
      <c r="D138" s="45"/>
      <c r="E138" s="45"/>
      <c r="F138" s="45"/>
      <c r="G138" s="46"/>
      <c r="H138" s="58" t="s">
        <v>618</v>
      </c>
      <c r="I138" s="9">
        <v>3798</v>
      </c>
      <c r="J138" s="9">
        <v>3798</v>
      </c>
      <c r="K138" s="10">
        <v>5573</v>
      </c>
      <c r="L138" s="10">
        <v>5573</v>
      </c>
      <c r="M138" s="11">
        <v>1</v>
      </c>
      <c r="N138" s="9">
        <v>0</v>
      </c>
      <c r="O138" s="8"/>
    </row>
    <row r="139" spans="1:15" s="42" customFormat="1" ht="75" customHeight="1">
      <c r="A139" s="113" t="s">
        <v>183</v>
      </c>
      <c r="B139" s="116" t="s">
        <v>184</v>
      </c>
      <c r="C139" s="34"/>
      <c r="D139" s="43"/>
      <c r="E139" s="43"/>
      <c r="F139" s="43"/>
      <c r="G139" s="44"/>
      <c r="H139" s="8" t="s">
        <v>619</v>
      </c>
      <c r="I139" s="9">
        <v>150</v>
      </c>
      <c r="J139" s="9">
        <v>150</v>
      </c>
      <c r="K139" s="10">
        <v>160</v>
      </c>
      <c r="L139" s="10">
        <v>182</v>
      </c>
      <c r="M139" s="11" t="s">
        <v>185</v>
      </c>
      <c r="N139" s="9">
        <v>0</v>
      </c>
      <c r="O139" s="12"/>
    </row>
    <row r="140" spans="1:15" s="42" customFormat="1" ht="43.5" customHeight="1">
      <c r="A140" s="113" t="s">
        <v>183</v>
      </c>
      <c r="B140" s="116" t="s">
        <v>184</v>
      </c>
      <c r="C140" s="34" t="s">
        <v>37</v>
      </c>
      <c r="D140" s="43"/>
      <c r="E140" s="43"/>
      <c r="F140" s="43"/>
      <c r="G140" s="44"/>
      <c r="H140" s="8" t="s">
        <v>620</v>
      </c>
      <c r="I140" s="9">
        <v>374</v>
      </c>
      <c r="J140" s="9">
        <v>374</v>
      </c>
      <c r="K140" s="10">
        <v>426</v>
      </c>
      <c r="L140" s="10">
        <v>426</v>
      </c>
      <c r="M140" s="10">
        <v>100</v>
      </c>
      <c r="N140" s="9">
        <v>0</v>
      </c>
      <c r="O140" s="12"/>
    </row>
    <row r="141" spans="1:15" ht="60">
      <c r="A141" s="6" t="s">
        <v>187</v>
      </c>
      <c r="B141" s="15" t="s">
        <v>188</v>
      </c>
      <c r="C141" s="16" t="s">
        <v>37</v>
      </c>
      <c r="D141" s="45"/>
      <c r="E141" s="45"/>
      <c r="F141" s="45"/>
      <c r="G141" s="46"/>
      <c r="H141" s="8" t="s">
        <v>621</v>
      </c>
      <c r="I141" s="9">
        <v>7</v>
      </c>
      <c r="J141" s="9">
        <v>7</v>
      </c>
      <c r="K141" s="10">
        <v>10</v>
      </c>
      <c r="L141" s="10">
        <v>10</v>
      </c>
      <c r="M141" s="11">
        <v>1</v>
      </c>
      <c r="N141" s="9">
        <v>0</v>
      </c>
      <c r="O141" s="8"/>
    </row>
    <row r="142" spans="1:15" ht="15">
      <c r="A142" s="6" t="s">
        <v>189</v>
      </c>
      <c r="B142" s="131" t="s">
        <v>190</v>
      </c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2"/>
    </row>
    <row r="143" spans="1:15" ht="75">
      <c r="A143" s="6" t="s">
        <v>191</v>
      </c>
      <c r="B143" s="15" t="s">
        <v>192</v>
      </c>
      <c r="C143" s="16" t="s">
        <v>37</v>
      </c>
      <c r="D143" s="45"/>
      <c r="E143" s="45"/>
      <c r="F143" s="45"/>
      <c r="G143" s="46"/>
      <c r="H143" s="27" t="s">
        <v>622</v>
      </c>
      <c r="I143" s="23">
        <v>1906</v>
      </c>
      <c r="J143" s="23">
        <v>1906</v>
      </c>
      <c r="K143" s="61">
        <v>412</v>
      </c>
      <c r="L143" s="61">
        <v>412</v>
      </c>
      <c r="M143" s="25" t="s">
        <v>46</v>
      </c>
      <c r="N143" s="23">
        <v>0</v>
      </c>
      <c r="O143" s="22"/>
    </row>
    <row r="144" spans="1:15" ht="23.25" customHeight="1">
      <c r="A144" s="6" t="s">
        <v>193</v>
      </c>
      <c r="B144" s="118" t="s">
        <v>472</v>
      </c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20"/>
    </row>
    <row r="145" spans="1:15" ht="45">
      <c r="A145" s="113" t="s">
        <v>194</v>
      </c>
      <c r="B145" s="116" t="s">
        <v>195</v>
      </c>
      <c r="C145" s="16" t="s">
        <v>36</v>
      </c>
      <c r="D145" s="10">
        <v>19489.7</v>
      </c>
      <c r="E145" s="10">
        <v>19489.7</v>
      </c>
      <c r="F145" s="10">
        <v>19489.7</v>
      </c>
      <c r="G145" s="57" t="s">
        <v>46</v>
      </c>
      <c r="H145" s="27" t="s">
        <v>623</v>
      </c>
      <c r="I145" s="23">
        <v>28</v>
      </c>
      <c r="J145" s="23">
        <v>28</v>
      </c>
      <c r="K145" s="24">
        <v>30</v>
      </c>
      <c r="L145" s="24">
        <v>30</v>
      </c>
      <c r="M145" s="25" t="s">
        <v>46</v>
      </c>
      <c r="N145" s="23">
        <v>0</v>
      </c>
      <c r="O145" s="22"/>
    </row>
    <row r="146" spans="1:15" ht="15">
      <c r="A146" s="113" t="s">
        <v>194</v>
      </c>
      <c r="B146" s="116" t="s">
        <v>195</v>
      </c>
      <c r="C146" s="16" t="s">
        <v>37</v>
      </c>
      <c r="D146" s="10">
        <f>D145</f>
        <v>19489.7</v>
      </c>
      <c r="E146" s="10">
        <f>E145</f>
        <v>19489.7</v>
      </c>
      <c r="F146" s="10">
        <f>F145</f>
        <v>19489.7</v>
      </c>
      <c r="G146" s="48">
        <f>F146/E146</f>
        <v>1</v>
      </c>
      <c r="H146" s="8"/>
      <c r="I146" s="9"/>
      <c r="J146" s="9"/>
      <c r="K146" s="10"/>
      <c r="L146" s="10"/>
      <c r="M146" s="11"/>
      <c r="N146" s="9"/>
      <c r="O146" s="12"/>
    </row>
    <row r="147" spans="1:15" ht="45">
      <c r="A147" s="113" t="s">
        <v>196</v>
      </c>
      <c r="B147" s="116" t="s">
        <v>197</v>
      </c>
      <c r="C147" s="16" t="s">
        <v>36</v>
      </c>
      <c r="D147" s="10">
        <v>9150</v>
      </c>
      <c r="E147" s="10">
        <v>9150</v>
      </c>
      <c r="F147" s="10">
        <v>9150</v>
      </c>
      <c r="G147" s="57" t="s">
        <v>46</v>
      </c>
      <c r="H147" s="27" t="s">
        <v>625</v>
      </c>
      <c r="I147" s="23">
        <v>500</v>
      </c>
      <c r="J147" s="23">
        <v>500</v>
      </c>
      <c r="K147" s="24">
        <v>550</v>
      </c>
      <c r="L147" s="24">
        <v>550</v>
      </c>
      <c r="M147" s="25" t="s">
        <v>46</v>
      </c>
      <c r="N147" s="23">
        <v>0</v>
      </c>
      <c r="O147" s="22"/>
    </row>
    <row r="148" spans="1:15" ht="15">
      <c r="A148" s="113" t="s">
        <v>196</v>
      </c>
      <c r="B148" s="116" t="s">
        <v>197</v>
      </c>
      <c r="C148" s="16" t="s">
        <v>37</v>
      </c>
      <c r="D148" s="10">
        <f>D147</f>
        <v>9150</v>
      </c>
      <c r="E148" s="10">
        <f>E147</f>
        <v>9150</v>
      </c>
      <c r="F148" s="10">
        <f>F147</f>
        <v>9150</v>
      </c>
      <c r="G148" s="48">
        <f>F148/E148</f>
        <v>1</v>
      </c>
      <c r="H148" s="12"/>
      <c r="I148" s="9"/>
      <c r="J148" s="9"/>
      <c r="K148" s="10"/>
      <c r="L148" s="10"/>
      <c r="M148" s="11"/>
      <c r="N148" s="9"/>
      <c r="O148" s="12"/>
    </row>
    <row r="149" spans="1:15" ht="75">
      <c r="A149" s="113" t="s">
        <v>198</v>
      </c>
      <c r="B149" s="116" t="s">
        <v>199</v>
      </c>
      <c r="C149" s="16" t="s">
        <v>36</v>
      </c>
      <c r="D149" s="10">
        <v>81831.4</v>
      </c>
      <c r="E149" s="10">
        <v>81831.4</v>
      </c>
      <c r="F149" s="10">
        <v>77958.4</v>
      </c>
      <c r="G149" s="48">
        <f>F149/E149</f>
        <v>0.9526709795995181</v>
      </c>
      <c r="H149" s="27" t="s">
        <v>624</v>
      </c>
      <c r="I149" s="23">
        <v>1</v>
      </c>
      <c r="J149" s="23">
        <v>1</v>
      </c>
      <c r="K149" s="24">
        <v>1</v>
      </c>
      <c r="L149" s="24">
        <v>1</v>
      </c>
      <c r="M149" s="25" t="s">
        <v>46</v>
      </c>
      <c r="N149" s="23">
        <v>0</v>
      </c>
      <c r="O149" s="22"/>
    </row>
    <row r="150" spans="1:15" ht="15">
      <c r="A150" s="113" t="s">
        <v>198</v>
      </c>
      <c r="B150" s="116" t="s">
        <v>199</v>
      </c>
      <c r="C150" s="16" t="s">
        <v>37</v>
      </c>
      <c r="D150" s="10">
        <f>D149</f>
        <v>81831.4</v>
      </c>
      <c r="E150" s="10">
        <f>E149</f>
        <v>81831.4</v>
      </c>
      <c r="F150" s="10">
        <f>F149</f>
        <v>77958.4</v>
      </c>
      <c r="G150" s="48">
        <f>F150/E150</f>
        <v>0.9526709795995181</v>
      </c>
      <c r="H150" s="8"/>
      <c r="I150" s="9"/>
      <c r="J150" s="9"/>
      <c r="K150" s="10"/>
      <c r="L150" s="10"/>
      <c r="M150" s="11"/>
      <c r="N150" s="9"/>
      <c r="O150" s="12"/>
    </row>
    <row r="151" spans="1:15" ht="45">
      <c r="A151" s="113" t="s">
        <v>200</v>
      </c>
      <c r="B151" s="116" t="s">
        <v>201</v>
      </c>
      <c r="C151" s="16" t="s">
        <v>36</v>
      </c>
      <c r="D151" s="10">
        <v>453.4</v>
      </c>
      <c r="E151" s="10">
        <v>453.4</v>
      </c>
      <c r="F151" s="10">
        <v>453.4</v>
      </c>
      <c r="G151" s="57" t="s">
        <v>46</v>
      </c>
      <c r="H151" s="27" t="s">
        <v>626</v>
      </c>
      <c r="I151" s="23">
        <v>5</v>
      </c>
      <c r="J151" s="23">
        <v>5</v>
      </c>
      <c r="K151" s="24">
        <v>5</v>
      </c>
      <c r="L151" s="24">
        <v>5</v>
      </c>
      <c r="M151" s="25" t="s">
        <v>46</v>
      </c>
      <c r="N151" s="23">
        <v>0</v>
      </c>
      <c r="O151" s="22"/>
    </row>
    <row r="152" spans="1:15" ht="15">
      <c r="A152" s="113" t="s">
        <v>200</v>
      </c>
      <c r="B152" s="116" t="s">
        <v>201</v>
      </c>
      <c r="C152" s="16" t="s">
        <v>37</v>
      </c>
      <c r="D152" s="10">
        <f>D151</f>
        <v>453.4</v>
      </c>
      <c r="E152" s="10">
        <f>E151</f>
        <v>453.4</v>
      </c>
      <c r="F152" s="10">
        <f>F151</f>
        <v>453.4</v>
      </c>
      <c r="G152" s="48">
        <f>F152/E152</f>
        <v>1</v>
      </c>
      <c r="H152" s="8"/>
      <c r="I152" s="9"/>
      <c r="J152" s="9"/>
      <c r="K152" s="10"/>
      <c r="L152" s="10"/>
      <c r="M152" s="11"/>
      <c r="N152" s="9"/>
      <c r="O152" s="12"/>
    </row>
    <row r="153" spans="1:15" ht="45">
      <c r="A153" s="113" t="s">
        <v>202</v>
      </c>
      <c r="B153" s="116" t="s">
        <v>203</v>
      </c>
      <c r="C153" s="16" t="s">
        <v>36</v>
      </c>
      <c r="D153" s="10">
        <v>85</v>
      </c>
      <c r="E153" s="10">
        <v>85</v>
      </c>
      <c r="F153" s="10">
        <v>85</v>
      </c>
      <c r="G153" s="57" t="s">
        <v>46</v>
      </c>
      <c r="H153" s="27" t="s">
        <v>627</v>
      </c>
      <c r="I153" s="23">
        <v>950</v>
      </c>
      <c r="J153" s="23">
        <v>950</v>
      </c>
      <c r="K153" s="24">
        <v>1000</v>
      </c>
      <c r="L153" s="24">
        <v>1000</v>
      </c>
      <c r="M153" s="25" t="s">
        <v>46</v>
      </c>
      <c r="N153" s="23">
        <v>0</v>
      </c>
      <c r="O153" s="22"/>
    </row>
    <row r="154" spans="1:15" ht="15">
      <c r="A154" s="113" t="s">
        <v>202</v>
      </c>
      <c r="B154" s="116" t="s">
        <v>203</v>
      </c>
      <c r="C154" s="16" t="s">
        <v>37</v>
      </c>
      <c r="D154" s="10">
        <f>D153</f>
        <v>85</v>
      </c>
      <c r="E154" s="10">
        <f>E153</f>
        <v>85</v>
      </c>
      <c r="F154" s="10">
        <f>F153</f>
        <v>85</v>
      </c>
      <c r="G154" s="48">
        <f>F154/E154</f>
        <v>1</v>
      </c>
      <c r="H154" s="8"/>
      <c r="I154" s="9"/>
      <c r="J154" s="9"/>
      <c r="K154" s="10"/>
      <c r="L154" s="10"/>
      <c r="M154" s="11"/>
      <c r="N154" s="9"/>
      <c r="O154" s="12"/>
    </row>
    <row r="155" spans="1:15" ht="45">
      <c r="A155" s="113" t="s">
        <v>204</v>
      </c>
      <c r="B155" s="116" t="s">
        <v>205</v>
      </c>
      <c r="C155" s="16" t="s">
        <v>36</v>
      </c>
      <c r="D155" s="10">
        <v>0</v>
      </c>
      <c r="E155" s="10">
        <v>0</v>
      </c>
      <c r="F155" s="10">
        <v>0</v>
      </c>
      <c r="G155" s="57" t="s">
        <v>25</v>
      </c>
      <c r="H155" s="8" t="s">
        <v>703</v>
      </c>
      <c r="I155" s="9">
        <v>3450</v>
      </c>
      <c r="J155" s="9">
        <v>3450</v>
      </c>
      <c r="K155" s="10">
        <v>0</v>
      </c>
      <c r="L155" s="10">
        <v>0</v>
      </c>
      <c r="M155" s="11" t="s">
        <v>25</v>
      </c>
      <c r="N155" s="63">
        <v>0</v>
      </c>
      <c r="O155" s="66"/>
    </row>
    <row r="156" spans="1:15" ht="24" customHeight="1">
      <c r="A156" s="113" t="s">
        <v>204</v>
      </c>
      <c r="B156" s="116" t="s">
        <v>205</v>
      </c>
      <c r="C156" s="16" t="s">
        <v>37</v>
      </c>
      <c r="D156" s="10">
        <f>D155</f>
        <v>0</v>
      </c>
      <c r="E156" s="10">
        <f>E155</f>
        <v>0</v>
      </c>
      <c r="F156" s="10">
        <f>F155</f>
        <v>0</v>
      </c>
      <c r="G156" s="57" t="s">
        <v>25</v>
      </c>
      <c r="H156" s="8"/>
      <c r="I156" s="9"/>
      <c r="J156" s="9"/>
      <c r="K156" s="9"/>
      <c r="L156" s="9"/>
      <c r="M156" s="19"/>
      <c r="N156" s="9"/>
      <c r="O156" s="12"/>
    </row>
    <row r="157" spans="1:15" ht="45">
      <c r="A157" s="6" t="s">
        <v>206</v>
      </c>
      <c r="B157" s="15" t="s">
        <v>207</v>
      </c>
      <c r="C157" s="16" t="s">
        <v>37</v>
      </c>
      <c r="D157" s="5"/>
      <c r="E157" s="5"/>
      <c r="F157" s="5"/>
      <c r="G157" s="57"/>
      <c r="H157" s="27" t="s">
        <v>628</v>
      </c>
      <c r="I157" s="23">
        <v>160</v>
      </c>
      <c r="J157" s="23">
        <v>160</v>
      </c>
      <c r="K157" s="24">
        <v>170</v>
      </c>
      <c r="L157" s="24">
        <v>170</v>
      </c>
      <c r="M157" s="25" t="s">
        <v>46</v>
      </c>
      <c r="N157" s="23">
        <v>0</v>
      </c>
      <c r="O157" s="22"/>
    </row>
    <row r="158" spans="1:15" ht="90">
      <c r="A158" s="6" t="s">
        <v>208</v>
      </c>
      <c r="B158" s="15" t="s">
        <v>209</v>
      </c>
      <c r="C158" s="16" t="s">
        <v>37</v>
      </c>
      <c r="D158" s="5"/>
      <c r="E158" s="5"/>
      <c r="F158" s="5"/>
      <c r="G158" s="57"/>
      <c r="H158" s="27" t="s">
        <v>629</v>
      </c>
      <c r="I158" s="23">
        <v>34</v>
      </c>
      <c r="J158" s="23">
        <v>34</v>
      </c>
      <c r="K158" s="24">
        <v>35</v>
      </c>
      <c r="L158" s="24">
        <v>35</v>
      </c>
      <c r="M158" s="25" t="s">
        <v>46</v>
      </c>
      <c r="N158" s="23">
        <v>0</v>
      </c>
      <c r="O158" s="22"/>
    </row>
    <row r="159" spans="1:15" ht="60">
      <c r="A159" s="113" t="s">
        <v>210</v>
      </c>
      <c r="B159" s="116" t="s">
        <v>211</v>
      </c>
      <c r="C159" s="123" t="s">
        <v>36</v>
      </c>
      <c r="D159" s="134">
        <v>4000</v>
      </c>
      <c r="E159" s="134">
        <v>4000</v>
      </c>
      <c r="F159" s="134">
        <v>4000</v>
      </c>
      <c r="G159" s="169" t="s">
        <v>46</v>
      </c>
      <c r="H159" s="27" t="s">
        <v>630</v>
      </c>
      <c r="I159" s="23">
        <v>0.25</v>
      </c>
      <c r="J159" s="23">
        <v>0.25</v>
      </c>
      <c r="K159" s="24">
        <v>0.25</v>
      </c>
      <c r="L159" s="24">
        <v>0.25</v>
      </c>
      <c r="M159" s="25" t="s">
        <v>46</v>
      </c>
      <c r="N159" s="23">
        <v>0</v>
      </c>
      <c r="O159" s="22"/>
    </row>
    <row r="160" spans="1:15" ht="60">
      <c r="A160" s="113" t="s">
        <v>210</v>
      </c>
      <c r="B160" s="116" t="s">
        <v>211</v>
      </c>
      <c r="C160" s="140"/>
      <c r="D160" s="136"/>
      <c r="E160" s="136"/>
      <c r="F160" s="136"/>
      <c r="G160" s="170"/>
      <c r="H160" s="27" t="s">
        <v>631</v>
      </c>
      <c r="I160" s="23">
        <v>40</v>
      </c>
      <c r="J160" s="23">
        <v>40</v>
      </c>
      <c r="K160" s="24">
        <v>41</v>
      </c>
      <c r="L160" s="24">
        <v>41</v>
      </c>
      <c r="M160" s="25" t="s">
        <v>46</v>
      </c>
      <c r="N160" s="23">
        <v>0</v>
      </c>
      <c r="O160" s="22"/>
    </row>
    <row r="161" spans="1:15" ht="15">
      <c r="A161" s="113" t="s">
        <v>210</v>
      </c>
      <c r="B161" s="116" t="s">
        <v>211</v>
      </c>
      <c r="C161" s="16" t="s">
        <v>37</v>
      </c>
      <c r="D161" s="10">
        <f>D159</f>
        <v>4000</v>
      </c>
      <c r="E161" s="10">
        <f>E159</f>
        <v>4000</v>
      </c>
      <c r="F161" s="10">
        <f>F159</f>
        <v>4000</v>
      </c>
      <c r="G161" s="48">
        <f>F161/E161</f>
        <v>1</v>
      </c>
      <c r="H161" s="27"/>
      <c r="I161" s="23"/>
      <c r="J161" s="23"/>
      <c r="K161" s="24"/>
      <c r="L161" s="24"/>
      <c r="M161" s="25"/>
      <c r="N161" s="23">
        <v>0</v>
      </c>
      <c r="O161" s="22"/>
    </row>
    <row r="162" spans="1:15" ht="45">
      <c r="A162" s="113" t="s">
        <v>212</v>
      </c>
      <c r="B162" s="116" t="s">
        <v>213</v>
      </c>
      <c r="C162" s="16" t="s">
        <v>36</v>
      </c>
      <c r="D162" s="10">
        <v>3000</v>
      </c>
      <c r="E162" s="10">
        <v>3000</v>
      </c>
      <c r="F162" s="10">
        <v>3000</v>
      </c>
      <c r="G162" s="57" t="s">
        <v>46</v>
      </c>
      <c r="H162" s="27" t="s">
        <v>632</v>
      </c>
      <c r="I162" s="23">
        <v>3</v>
      </c>
      <c r="J162" s="23">
        <v>3</v>
      </c>
      <c r="K162" s="88" t="s">
        <v>715</v>
      </c>
      <c r="L162" s="88" t="s">
        <v>715</v>
      </c>
      <c r="M162" s="25" t="s">
        <v>46</v>
      </c>
      <c r="N162" s="23">
        <v>0</v>
      </c>
      <c r="O162" s="22"/>
    </row>
    <row r="163" spans="1:15" ht="15">
      <c r="A163" s="113" t="s">
        <v>212</v>
      </c>
      <c r="B163" s="116" t="s">
        <v>213</v>
      </c>
      <c r="C163" s="16" t="s">
        <v>37</v>
      </c>
      <c r="D163" s="10">
        <f>D162</f>
        <v>3000</v>
      </c>
      <c r="E163" s="10">
        <f>E162</f>
        <v>3000</v>
      </c>
      <c r="F163" s="10">
        <f>F162</f>
        <v>3000</v>
      </c>
      <c r="G163" s="48">
        <f>F163/E163</f>
        <v>1</v>
      </c>
      <c r="H163" s="8"/>
      <c r="I163" s="9"/>
      <c r="J163" s="9"/>
      <c r="K163" s="10"/>
      <c r="L163" s="10"/>
      <c r="M163" s="11"/>
      <c r="N163" s="9"/>
      <c r="O163" s="12"/>
    </row>
    <row r="164" spans="1:15" ht="90">
      <c r="A164" s="6" t="s">
        <v>214</v>
      </c>
      <c r="B164" s="15" t="s">
        <v>215</v>
      </c>
      <c r="C164" s="16" t="s">
        <v>37</v>
      </c>
      <c r="D164" s="5"/>
      <c r="E164" s="5"/>
      <c r="F164" s="5"/>
      <c r="G164" s="57"/>
      <c r="H164" s="27" t="s">
        <v>633</v>
      </c>
      <c r="I164" s="23">
        <v>5792</v>
      </c>
      <c r="J164" s="23">
        <v>5792</v>
      </c>
      <c r="K164" s="24">
        <v>5792</v>
      </c>
      <c r="L164" s="24">
        <v>5792</v>
      </c>
      <c r="M164" s="25" t="s">
        <v>46</v>
      </c>
      <c r="N164" s="23">
        <v>0</v>
      </c>
      <c r="O164" s="22"/>
    </row>
    <row r="165" spans="1:15" ht="45">
      <c r="A165" s="113" t="s">
        <v>216</v>
      </c>
      <c r="B165" s="116" t="s">
        <v>217</v>
      </c>
      <c r="C165" s="16" t="s">
        <v>36</v>
      </c>
      <c r="D165" s="5">
        <v>5800</v>
      </c>
      <c r="E165" s="5">
        <v>5800</v>
      </c>
      <c r="F165" s="5">
        <v>5800</v>
      </c>
      <c r="G165" s="57" t="s">
        <v>46</v>
      </c>
      <c r="H165" s="27" t="s">
        <v>634</v>
      </c>
      <c r="I165" s="23">
        <v>1</v>
      </c>
      <c r="J165" s="23">
        <v>1</v>
      </c>
      <c r="K165" s="24">
        <v>1</v>
      </c>
      <c r="L165" s="24">
        <v>1</v>
      </c>
      <c r="M165" s="25" t="s">
        <v>46</v>
      </c>
      <c r="N165" s="23">
        <v>0</v>
      </c>
      <c r="O165" s="22"/>
    </row>
    <row r="166" spans="1:15" ht="15">
      <c r="A166" s="113" t="s">
        <v>216</v>
      </c>
      <c r="B166" s="116" t="s">
        <v>217</v>
      </c>
      <c r="C166" s="16" t="s">
        <v>37</v>
      </c>
      <c r="D166" s="5">
        <f>D165</f>
        <v>5800</v>
      </c>
      <c r="E166" s="5">
        <f>E165</f>
        <v>5800</v>
      </c>
      <c r="F166" s="5">
        <f>F165</f>
        <v>5800</v>
      </c>
      <c r="G166" s="48">
        <f>F166/E166</f>
        <v>1</v>
      </c>
      <c r="H166" s="12"/>
      <c r="I166" s="9"/>
      <c r="J166" s="9"/>
      <c r="K166" s="9"/>
      <c r="L166" s="9"/>
      <c r="M166" s="19"/>
      <c r="N166" s="9"/>
      <c r="O166" s="12"/>
    </row>
    <row r="167" spans="1:15" ht="75">
      <c r="A167" s="113" t="s">
        <v>218</v>
      </c>
      <c r="B167" s="116" t="s">
        <v>219</v>
      </c>
      <c r="C167" s="16" t="s">
        <v>36</v>
      </c>
      <c r="D167" s="10">
        <v>0</v>
      </c>
      <c r="E167" s="10">
        <v>0</v>
      </c>
      <c r="F167" s="10">
        <v>0</v>
      </c>
      <c r="G167" s="57" t="s">
        <v>25</v>
      </c>
      <c r="H167" s="8" t="s">
        <v>635</v>
      </c>
      <c r="I167" s="9">
        <v>1</v>
      </c>
      <c r="J167" s="9">
        <v>1</v>
      </c>
      <c r="K167" s="5">
        <v>0</v>
      </c>
      <c r="L167" s="5">
        <v>0</v>
      </c>
      <c r="M167" s="11" t="s">
        <v>25</v>
      </c>
      <c r="N167" s="63">
        <v>0</v>
      </c>
      <c r="O167" s="66"/>
    </row>
    <row r="168" spans="1:15" ht="15">
      <c r="A168" s="113" t="s">
        <v>218</v>
      </c>
      <c r="B168" s="116" t="s">
        <v>219</v>
      </c>
      <c r="C168" s="16" t="s">
        <v>37</v>
      </c>
      <c r="D168" s="10">
        <v>0</v>
      </c>
      <c r="E168" s="10">
        <v>0</v>
      </c>
      <c r="F168" s="10">
        <v>0</v>
      </c>
      <c r="G168" s="57" t="s">
        <v>25</v>
      </c>
      <c r="H168" s="12"/>
      <c r="I168" s="9"/>
      <c r="J168" s="9"/>
      <c r="K168" s="9"/>
      <c r="L168" s="9"/>
      <c r="M168" s="19"/>
      <c r="N168" s="9"/>
      <c r="O168" s="12"/>
    </row>
    <row r="169" spans="1:15" ht="60" customHeight="1">
      <c r="A169" s="6" t="s">
        <v>220</v>
      </c>
      <c r="B169" s="15" t="s">
        <v>221</v>
      </c>
      <c r="C169" s="16" t="s">
        <v>37</v>
      </c>
      <c r="D169" s="45"/>
      <c r="E169" s="45"/>
      <c r="F169" s="45"/>
      <c r="G169" s="46"/>
      <c r="H169" s="58" t="s">
        <v>636</v>
      </c>
      <c r="I169" s="9">
        <v>25</v>
      </c>
      <c r="J169" s="9">
        <v>25</v>
      </c>
      <c r="K169" s="89">
        <v>122</v>
      </c>
      <c r="L169" s="89">
        <v>122</v>
      </c>
      <c r="M169" s="90">
        <v>1</v>
      </c>
      <c r="N169" s="9">
        <v>0</v>
      </c>
      <c r="O169" s="58"/>
    </row>
    <row r="170" spans="1:15" ht="45">
      <c r="A170" s="6" t="s">
        <v>222</v>
      </c>
      <c r="B170" s="15" t="s">
        <v>223</v>
      </c>
      <c r="C170" s="16" t="s">
        <v>37</v>
      </c>
      <c r="D170" s="45"/>
      <c r="E170" s="45"/>
      <c r="F170" s="45"/>
      <c r="G170" s="46"/>
      <c r="H170" s="27" t="s">
        <v>637</v>
      </c>
      <c r="I170" s="23">
        <v>1</v>
      </c>
      <c r="J170" s="23">
        <v>1</v>
      </c>
      <c r="K170" s="91">
        <v>1</v>
      </c>
      <c r="L170" s="91">
        <v>1</v>
      </c>
      <c r="M170" s="92" t="s">
        <v>46</v>
      </c>
      <c r="N170" s="23">
        <v>0</v>
      </c>
      <c r="O170" s="22"/>
    </row>
    <row r="171" spans="1:15" ht="15.75">
      <c r="A171" s="6" t="s">
        <v>224</v>
      </c>
      <c r="B171" s="118" t="s">
        <v>225</v>
      </c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20"/>
    </row>
    <row r="172" spans="1:15" ht="75.75" customHeight="1">
      <c r="A172" s="113" t="s">
        <v>226</v>
      </c>
      <c r="B172" s="116" t="s">
        <v>227</v>
      </c>
      <c r="C172" s="16" t="s">
        <v>36</v>
      </c>
      <c r="D172" s="5">
        <v>20000</v>
      </c>
      <c r="E172" s="5">
        <v>20000</v>
      </c>
      <c r="F172" s="5">
        <v>19930.5</v>
      </c>
      <c r="G172" s="57" t="s">
        <v>228</v>
      </c>
      <c r="H172" s="27" t="s">
        <v>638</v>
      </c>
      <c r="I172" s="23" t="s">
        <v>148</v>
      </c>
      <c r="J172" s="23">
        <v>79</v>
      </c>
      <c r="K172" s="61">
        <v>76</v>
      </c>
      <c r="L172" s="61">
        <v>76</v>
      </c>
      <c r="M172" s="25" t="s">
        <v>46</v>
      </c>
      <c r="N172" s="23">
        <v>0</v>
      </c>
      <c r="O172" s="22"/>
    </row>
    <row r="173" spans="1:15" ht="15">
      <c r="A173" s="113" t="s">
        <v>226</v>
      </c>
      <c r="B173" s="116" t="s">
        <v>227</v>
      </c>
      <c r="C173" s="16" t="s">
        <v>37</v>
      </c>
      <c r="D173" s="5">
        <v>20000</v>
      </c>
      <c r="E173" s="5">
        <v>20000</v>
      </c>
      <c r="F173" s="5">
        <v>19930.5</v>
      </c>
      <c r="G173" s="57" t="s">
        <v>228</v>
      </c>
      <c r="H173" s="12"/>
      <c r="I173" s="9"/>
      <c r="J173" s="9"/>
      <c r="K173" s="9"/>
      <c r="L173" s="5"/>
      <c r="M173" s="11"/>
      <c r="N173" s="9"/>
      <c r="O173" s="12"/>
    </row>
    <row r="174" spans="1:15" ht="75">
      <c r="A174" s="113" t="s">
        <v>229</v>
      </c>
      <c r="B174" s="116" t="s">
        <v>230</v>
      </c>
      <c r="C174" s="16" t="s">
        <v>36</v>
      </c>
      <c r="D174" s="5">
        <v>0</v>
      </c>
      <c r="E174" s="5">
        <v>0</v>
      </c>
      <c r="F174" s="5">
        <v>0</v>
      </c>
      <c r="G174" s="57" t="s">
        <v>25</v>
      </c>
      <c r="H174" s="8" t="s">
        <v>639</v>
      </c>
      <c r="I174" s="9">
        <v>14</v>
      </c>
      <c r="J174" s="9">
        <v>0</v>
      </c>
      <c r="K174" s="5">
        <v>0</v>
      </c>
      <c r="L174" s="5">
        <v>0</v>
      </c>
      <c r="M174" s="11">
        <v>0</v>
      </c>
      <c r="N174" s="20">
        <v>0</v>
      </c>
      <c r="O174" s="21"/>
    </row>
    <row r="175" spans="1:15" ht="15">
      <c r="A175" s="113" t="s">
        <v>229</v>
      </c>
      <c r="B175" s="116" t="s">
        <v>230</v>
      </c>
      <c r="C175" s="16" t="s">
        <v>37</v>
      </c>
      <c r="D175" s="5">
        <v>0</v>
      </c>
      <c r="E175" s="5">
        <v>0</v>
      </c>
      <c r="F175" s="5">
        <v>0</v>
      </c>
      <c r="G175" s="57" t="s">
        <v>25</v>
      </c>
      <c r="H175" s="12"/>
      <c r="I175" s="9"/>
      <c r="J175" s="9"/>
      <c r="K175" s="9"/>
      <c r="L175" s="9"/>
      <c r="M175" s="19"/>
      <c r="N175" s="9"/>
      <c r="O175" s="12"/>
    </row>
    <row r="176" spans="1:15" ht="59.25" customHeight="1">
      <c r="A176" s="113" t="s">
        <v>231</v>
      </c>
      <c r="B176" s="116" t="s">
        <v>232</v>
      </c>
      <c r="C176" s="16" t="s">
        <v>136</v>
      </c>
      <c r="D176" s="10">
        <v>0</v>
      </c>
      <c r="E176" s="10">
        <v>0</v>
      </c>
      <c r="F176" s="10">
        <v>0</v>
      </c>
      <c r="G176" s="57" t="s">
        <v>25</v>
      </c>
      <c r="H176" s="8" t="s">
        <v>640</v>
      </c>
      <c r="I176" s="9">
        <v>4</v>
      </c>
      <c r="J176" s="9">
        <v>4</v>
      </c>
      <c r="K176" s="5">
        <v>0</v>
      </c>
      <c r="L176" s="5">
        <v>0</v>
      </c>
      <c r="M176" s="11">
        <v>0</v>
      </c>
      <c r="N176" s="20">
        <v>0</v>
      </c>
      <c r="O176" s="21"/>
    </row>
    <row r="177" spans="1:15" ht="26.25" customHeight="1">
      <c r="A177" s="113" t="s">
        <v>231</v>
      </c>
      <c r="B177" s="116" t="s">
        <v>232</v>
      </c>
      <c r="C177" s="16" t="s">
        <v>37</v>
      </c>
      <c r="D177" s="10">
        <v>0</v>
      </c>
      <c r="E177" s="10">
        <f>E176</f>
        <v>0</v>
      </c>
      <c r="F177" s="10">
        <f>F176</f>
        <v>0</v>
      </c>
      <c r="G177" s="57" t="s">
        <v>25</v>
      </c>
      <c r="H177" s="12"/>
      <c r="I177" s="9"/>
      <c r="J177" s="9"/>
      <c r="K177" s="5"/>
      <c r="L177" s="5"/>
      <c r="M177" s="11"/>
      <c r="N177" s="9"/>
      <c r="O177" s="12"/>
    </row>
    <row r="178" spans="1:15" ht="66" customHeight="1">
      <c r="A178" s="6" t="s">
        <v>233</v>
      </c>
      <c r="B178" s="15" t="s">
        <v>234</v>
      </c>
      <c r="C178" s="16" t="s">
        <v>37</v>
      </c>
      <c r="D178" s="5"/>
      <c r="E178" s="5"/>
      <c r="F178" s="5"/>
      <c r="G178" s="57"/>
      <c r="H178" s="58" t="s">
        <v>641</v>
      </c>
      <c r="I178" s="9">
        <v>114</v>
      </c>
      <c r="J178" s="9">
        <v>114</v>
      </c>
      <c r="K178" s="5">
        <v>119</v>
      </c>
      <c r="L178" s="5">
        <v>119</v>
      </c>
      <c r="M178" s="11">
        <v>1</v>
      </c>
      <c r="N178" s="9">
        <v>0</v>
      </c>
      <c r="O178" s="8"/>
    </row>
    <row r="179" spans="1:15" ht="22.5" customHeight="1">
      <c r="A179" s="113" t="s">
        <v>235</v>
      </c>
      <c r="B179" s="116" t="s">
        <v>236</v>
      </c>
      <c r="C179" s="16"/>
      <c r="D179" s="45"/>
      <c r="E179" s="45"/>
      <c r="F179" s="45"/>
      <c r="G179" s="46"/>
      <c r="H179" s="27" t="s">
        <v>642</v>
      </c>
      <c r="I179" s="23">
        <v>10</v>
      </c>
      <c r="J179" s="23">
        <v>10</v>
      </c>
      <c r="K179" s="61">
        <v>10</v>
      </c>
      <c r="L179" s="61">
        <v>10</v>
      </c>
      <c r="M179" s="25" t="s">
        <v>46</v>
      </c>
      <c r="N179" s="23">
        <v>0</v>
      </c>
      <c r="O179" s="22"/>
    </row>
    <row r="180" spans="1:15" ht="33" customHeight="1">
      <c r="A180" s="113" t="s">
        <v>235</v>
      </c>
      <c r="B180" s="116" t="s">
        <v>236</v>
      </c>
      <c r="C180" s="16" t="s">
        <v>37</v>
      </c>
      <c r="D180" s="45"/>
      <c r="E180" s="45"/>
      <c r="F180" s="45"/>
      <c r="G180" s="46"/>
      <c r="H180" s="27" t="s">
        <v>643</v>
      </c>
      <c r="I180" s="23">
        <v>50</v>
      </c>
      <c r="J180" s="23">
        <v>50</v>
      </c>
      <c r="K180" s="61">
        <v>50</v>
      </c>
      <c r="L180" s="61">
        <v>50</v>
      </c>
      <c r="M180" s="25" t="s">
        <v>46</v>
      </c>
      <c r="N180" s="23">
        <v>0</v>
      </c>
      <c r="O180" s="22"/>
    </row>
    <row r="181" spans="1:15" ht="60">
      <c r="A181" s="6" t="s">
        <v>237</v>
      </c>
      <c r="B181" s="15" t="s">
        <v>238</v>
      </c>
      <c r="C181" s="16" t="s">
        <v>37</v>
      </c>
      <c r="D181" s="45"/>
      <c r="E181" s="45"/>
      <c r="F181" s="45"/>
      <c r="G181" s="46"/>
      <c r="H181" s="27" t="s">
        <v>644</v>
      </c>
      <c r="I181" s="23">
        <v>1</v>
      </c>
      <c r="J181" s="23">
        <v>1</v>
      </c>
      <c r="K181" s="61">
        <v>1</v>
      </c>
      <c r="L181" s="61">
        <v>1</v>
      </c>
      <c r="M181" s="25" t="s">
        <v>46</v>
      </c>
      <c r="N181" s="23">
        <v>0</v>
      </c>
      <c r="O181" s="22"/>
    </row>
    <row r="182" spans="1:15" ht="45">
      <c r="A182" s="113" t="s">
        <v>239</v>
      </c>
      <c r="B182" s="116" t="s">
        <v>240</v>
      </c>
      <c r="C182" s="16" t="s">
        <v>36</v>
      </c>
      <c r="D182" s="10">
        <v>720</v>
      </c>
      <c r="E182" s="10">
        <v>720</v>
      </c>
      <c r="F182" s="10">
        <v>720</v>
      </c>
      <c r="G182" s="57" t="s">
        <v>46</v>
      </c>
      <c r="H182" s="27" t="s">
        <v>645</v>
      </c>
      <c r="I182" s="23">
        <v>1</v>
      </c>
      <c r="J182" s="23">
        <v>1</v>
      </c>
      <c r="K182" s="61">
        <v>1</v>
      </c>
      <c r="L182" s="61">
        <v>1</v>
      </c>
      <c r="M182" s="25">
        <v>1</v>
      </c>
      <c r="N182" s="23">
        <v>0</v>
      </c>
      <c r="O182" s="22"/>
    </row>
    <row r="183" spans="1:15" ht="15">
      <c r="A183" s="113" t="s">
        <v>239</v>
      </c>
      <c r="B183" s="116" t="s">
        <v>240</v>
      </c>
      <c r="C183" s="16" t="s">
        <v>37</v>
      </c>
      <c r="D183" s="10">
        <f>D182</f>
        <v>720</v>
      </c>
      <c r="E183" s="10">
        <f>E182</f>
        <v>720</v>
      </c>
      <c r="F183" s="10">
        <f>F182</f>
        <v>720</v>
      </c>
      <c r="G183" s="48">
        <f>F183/E183</f>
        <v>1</v>
      </c>
      <c r="H183" s="8" t="s">
        <v>646</v>
      </c>
      <c r="I183" s="9">
        <v>0</v>
      </c>
      <c r="J183" s="9">
        <v>0</v>
      </c>
      <c r="K183" s="5">
        <v>1</v>
      </c>
      <c r="L183" s="5">
        <v>1</v>
      </c>
      <c r="M183" s="11">
        <v>1</v>
      </c>
      <c r="N183" s="9">
        <v>0</v>
      </c>
      <c r="O183" s="12"/>
    </row>
    <row r="184" spans="1:15" ht="60">
      <c r="A184" s="6" t="s">
        <v>241</v>
      </c>
      <c r="B184" s="15" t="s">
        <v>242</v>
      </c>
      <c r="C184" s="16" t="s">
        <v>37</v>
      </c>
      <c r="D184" s="5"/>
      <c r="E184" s="5"/>
      <c r="F184" s="5"/>
      <c r="G184" s="57"/>
      <c r="H184" s="27" t="s">
        <v>647</v>
      </c>
      <c r="I184" s="23">
        <v>8</v>
      </c>
      <c r="J184" s="23">
        <v>8</v>
      </c>
      <c r="K184" s="61">
        <v>8</v>
      </c>
      <c r="L184" s="61">
        <v>8</v>
      </c>
      <c r="M184" s="25" t="s">
        <v>46</v>
      </c>
      <c r="N184" s="23">
        <v>0</v>
      </c>
      <c r="O184" s="22"/>
    </row>
    <row r="185" spans="1:15" ht="45">
      <c r="A185" s="113" t="s">
        <v>243</v>
      </c>
      <c r="B185" s="116" t="s">
        <v>244</v>
      </c>
      <c r="C185" s="16" t="s">
        <v>36</v>
      </c>
      <c r="D185" s="5">
        <v>7343.06</v>
      </c>
      <c r="E185" s="5">
        <v>7343.06</v>
      </c>
      <c r="F185" s="5">
        <v>7343.06</v>
      </c>
      <c r="G185" s="57" t="s">
        <v>46</v>
      </c>
      <c r="H185" s="27" t="s">
        <v>648</v>
      </c>
      <c r="I185" s="23">
        <v>2</v>
      </c>
      <c r="J185" s="23">
        <v>2</v>
      </c>
      <c r="K185" s="61">
        <v>6</v>
      </c>
      <c r="L185" s="61">
        <v>6</v>
      </c>
      <c r="M185" s="25" t="s">
        <v>46</v>
      </c>
      <c r="N185" s="23">
        <v>0</v>
      </c>
      <c r="O185" s="22"/>
    </row>
    <row r="186" spans="1:15" ht="15">
      <c r="A186" s="113" t="s">
        <v>243</v>
      </c>
      <c r="B186" s="116" t="s">
        <v>244</v>
      </c>
      <c r="C186" s="16" t="s">
        <v>37</v>
      </c>
      <c r="D186" s="5">
        <f>D185</f>
        <v>7343.06</v>
      </c>
      <c r="E186" s="5">
        <f>E185</f>
        <v>7343.06</v>
      </c>
      <c r="F186" s="5">
        <f>F185</f>
        <v>7343.06</v>
      </c>
      <c r="G186" s="48">
        <f>F186/E186</f>
        <v>1</v>
      </c>
      <c r="H186" s="8"/>
      <c r="I186" s="9"/>
      <c r="J186" s="9"/>
      <c r="K186" s="5"/>
      <c r="L186" s="5"/>
      <c r="M186" s="11"/>
      <c r="N186" s="9"/>
      <c r="O186" s="12"/>
    </row>
    <row r="187" spans="1:15" ht="45">
      <c r="A187" s="113" t="s">
        <v>245</v>
      </c>
      <c r="B187" s="116" t="s">
        <v>246</v>
      </c>
      <c r="C187" s="16" t="s">
        <v>136</v>
      </c>
      <c r="D187" s="5">
        <v>130.68</v>
      </c>
      <c r="E187" s="5">
        <v>130.68</v>
      </c>
      <c r="F187" s="5">
        <v>130.68</v>
      </c>
      <c r="G187" s="57" t="s">
        <v>46</v>
      </c>
      <c r="H187" s="27" t="s">
        <v>649</v>
      </c>
      <c r="I187" s="23">
        <v>2</v>
      </c>
      <c r="J187" s="23">
        <v>2</v>
      </c>
      <c r="K187" s="61">
        <v>1</v>
      </c>
      <c r="L187" s="61">
        <v>1</v>
      </c>
      <c r="M187" s="25" t="s">
        <v>46</v>
      </c>
      <c r="N187" s="23">
        <v>0</v>
      </c>
      <c r="O187" s="22"/>
    </row>
    <row r="188" spans="1:15" ht="26.25" customHeight="1">
      <c r="A188" s="113" t="s">
        <v>245</v>
      </c>
      <c r="B188" s="116" t="s">
        <v>246</v>
      </c>
      <c r="C188" s="16" t="s">
        <v>37</v>
      </c>
      <c r="D188" s="5">
        <f>D187</f>
        <v>130.68</v>
      </c>
      <c r="E188" s="5">
        <f>E187</f>
        <v>130.68</v>
      </c>
      <c r="F188" s="5">
        <f>F187</f>
        <v>130.68</v>
      </c>
      <c r="G188" s="48">
        <f>F188/E188</f>
        <v>1</v>
      </c>
      <c r="H188" s="12"/>
      <c r="I188" s="9"/>
      <c r="J188" s="9"/>
      <c r="K188" s="5"/>
      <c r="L188" s="5"/>
      <c r="M188" s="11"/>
      <c r="N188" s="9"/>
      <c r="O188" s="12"/>
    </row>
    <row r="189" spans="1:15" ht="60">
      <c r="A189" s="6" t="s">
        <v>247</v>
      </c>
      <c r="B189" s="15" t="s">
        <v>248</v>
      </c>
      <c r="C189" s="16" t="s">
        <v>37</v>
      </c>
      <c r="D189" s="5"/>
      <c r="E189" s="5"/>
      <c r="F189" s="5"/>
      <c r="G189" s="57"/>
      <c r="H189" s="8" t="s">
        <v>650</v>
      </c>
      <c r="I189" s="9">
        <v>0</v>
      </c>
      <c r="J189" s="9">
        <v>0</v>
      </c>
      <c r="K189" s="5">
        <v>13</v>
      </c>
      <c r="L189" s="5">
        <v>13</v>
      </c>
      <c r="M189" s="11">
        <v>1</v>
      </c>
      <c r="N189" s="9">
        <v>0</v>
      </c>
      <c r="O189" s="12"/>
    </row>
    <row r="190" spans="1:15" ht="60.75" customHeight="1">
      <c r="A190" s="113" t="s">
        <v>249</v>
      </c>
      <c r="B190" s="116" t="s">
        <v>250</v>
      </c>
      <c r="C190" s="16" t="s">
        <v>36</v>
      </c>
      <c r="D190" s="10">
        <v>9836.1</v>
      </c>
      <c r="E190" s="10">
        <v>9836.1</v>
      </c>
      <c r="F190" s="10">
        <v>0</v>
      </c>
      <c r="G190" s="57" t="s">
        <v>25</v>
      </c>
      <c r="H190" s="67" t="s">
        <v>651</v>
      </c>
      <c r="I190" s="23">
        <v>41</v>
      </c>
      <c r="J190" s="23">
        <v>41</v>
      </c>
      <c r="K190" s="61">
        <v>35</v>
      </c>
      <c r="L190" s="61">
        <v>35</v>
      </c>
      <c r="M190" s="25" t="s">
        <v>46</v>
      </c>
      <c r="N190" s="23">
        <v>0</v>
      </c>
      <c r="O190" s="27"/>
    </row>
    <row r="191" spans="1:15" ht="25.5" customHeight="1">
      <c r="A191" s="113" t="s">
        <v>249</v>
      </c>
      <c r="B191" s="116" t="s">
        <v>250</v>
      </c>
      <c r="C191" s="16" t="s">
        <v>37</v>
      </c>
      <c r="D191" s="10">
        <f>D190</f>
        <v>9836.1</v>
      </c>
      <c r="E191" s="10">
        <f>E190</f>
        <v>9836.1</v>
      </c>
      <c r="F191" s="10">
        <f>F190</f>
        <v>0</v>
      </c>
      <c r="G191" s="57" t="s">
        <v>25</v>
      </c>
      <c r="H191" s="12"/>
      <c r="I191" s="9"/>
      <c r="J191" s="9"/>
      <c r="K191" s="5"/>
      <c r="L191" s="5"/>
      <c r="M191" s="11"/>
      <c r="N191" s="9"/>
      <c r="O191" s="8"/>
    </row>
    <row r="192" spans="1:15" ht="24" customHeight="1">
      <c r="A192" s="6" t="s">
        <v>251</v>
      </c>
      <c r="B192" s="118" t="s">
        <v>659</v>
      </c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20"/>
    </row>
    <row r="193" spans="1:15" ht="75">
      <c r="A193" s="113" t="s">
        <v>252</v>
      </c>
      <c r="B193" s="116" t="s">
        <v>253</v>
      </c>
      <c r="C193" s="16" t="s">
        <v>36</v>
      </c>
      <c r="D193" s="10">
        <v>1000</v>
      </c>
      <c r="E193" s="10">
        <v>1000</v>
      </c>
      <c r="F193" s="10">
        <v>0</v>
      </c>
      <c r="G193" s="57" t="s">
        <v>25</v>
      </c>
      <c r="H193" s="8" t="s">
        <v>652</v>
      </c>
      <c r="I193" s="9">
        <v>4</v>
      </c>
      <c r="J193" s="9">
        <v>4</v>
      </c>
      <c r="K193" s="5">
        <v>4</v>
      </c>
      <c r="L193" s="5">
        <v>4</v>
      </c>
      <c r="M193" s="11">
        <v>1</v>
      </c>
      <c r="N193" s="9">
        <v>0</v>
      </c>
      <c r="O193" s="8"/>
    </row>
    <row r="194" spans="1:15" ht="15">
      <c r="A194" s="113" t="s">
        <v>252</v>
      </c>
      <c r="B194" s="116" t="s">
        <v>253</v>
      </c>
      <c r="C194" s="16" t="s">
        <v>37</v>
      </c>
      <c r="D194" s="10">
        <f>D193</f>
        <v>1000</v>
      </c>
      <c r="E194" s="10">
        <f>E193</f>
        <v>1000</v>
      </c>
      <c r="F194" s="10">
        <f>F193</f>
        <v>0</v>
      </c>
      <c r="G194" s="57" t="s">
        <v>25</v>
      </c>
      <c r="H194" s="8"/>
      <c r="I194" s="9"/>
      <c r="J194" s="9"/>
      <c r="K194" s="9"/>
      <c r="L194" s="9"/>
      <c r="M194" s="19"/>
      <c r="N194" s="9"/>
      <c r="O194" s="12"/>
    </row>
    <row r="195" spans="1:15" ht="45">
      <c r="A195" s="6" t="s">
        <v>254</v>
      </c>
      <c r="B195" s="15" t="s">
        <v>255</v>
      </c>
      <c r="C195" s="16" t="s">
        <v>37</v>
      </c>
      <c r="D195" s="5"/>
      <c r="E195" s="5"/>
      <c r="F195" s="5"/>
      <c r="G195" s="57"/>
      <c r="H195" s="27" t="s">
        <v>653</v>
      </c>
      <c r="I195" s="23">
        <v>1</v>
      </c>
      <c r="J195" s="23">
        <v>1</v>
      </c>
      <c r="K195" s="61">
        <v>1</v>
      </c>
      <c r="L195" s="61">
        <v>1</v>
      </c>
      <c r="M195" s="25" t="s">
        <v>46</v>
      </c>
      <c r="N195" s="23">
        <v>0</v>
      </c>
      <c r="O195" s="22"/>
    </row>
    <row r="196" spans="1:15" ht="45">
      <c r="A196" s="6" t="s">
        <v>256</v>
      </c>
      <c r="B196" s="15" t="s">
        <v>257</v>
      </c>
      <c r="C196" s="16" t="s">
        <v>37</v>
      </c>
      <c r="D196" s="5"/>
      <c r="E196" s="5"/>
      <c r="F196" s="5"/>
      <c r="G196" s="57"/>
      <c r="H196" s="27" t="s">
        <v>654</v>
      </c>
      <c r="I196" s="23">
        <v>35</v>
      </c>
      <c r="J196" s="23">
        <v>35</v>
      </c>
      <c r="K196" s="61">
        <v>35</v>
      </c>
      <c r="L196" s="61">
        <v>35</v>
      </c>
      <c r="M196" s="25" t="s">
        <v>46</v>
      </c>
      <c r="N196" s="23">
        <v>0</v>
      </c>
      <c r="O196" s="22"/>
    </row>
    <row r="197" spans="1:15" ht="30">
      <c r="A197" s="113" t="s">
        <v>258</v>
      </c>
      <c r="B197" s="116" t="s">
        <v>259</v>
      </c>
      <c r="C197" s="16" t="s">
        <v>136</v>
      </c>
      <c r="D197" s="10">
        <v>100</v>
      </c>
      <c r="E197" s="10">
        <v>100</v>
      </c>
      <c r="F197" s="10">
        <v>0</v>
      </c>
      <c r="G197" s="57" t="s">
        <v>25</v>
      </c>
      <c r="H197" s="27" t="s">
        <v>655</v>
      </c>
      <c r="I197" s="23">
        <v>0</v>
      </c>
      <c r="J197" s="23">
        <v>25</v>
      </c>
      <c r="K197" s="61">
        <v>25</v>
      </c>
      <c r="L197" s="61">
        <v>25</v>
      </c>
      <c r="M197" s="25" t="s">
        <v>46</v>
      </c>
      <c r="N197" s="23">
        <v>0</v>
      </c>
      <c r="O197" s="22"/>
    </row>
    <row r="198" spans="1:15" ht="15">
      <c r="A198" s="113" t="s">
        <v>258</v>
      </c>
      <c r="B198" s="116" t="s">
        <v>259</v>
      </c>
      <c r="C198" s="16" t="s">
        <v>37</v>
      </c>
      <c r="D198" s="10">
        <f>D197</f>
        <v>100</v>
      </c>
      <c r="E198" s="10">
        <f>E197</f>
        <v>100</v>
      </c>
      <c r="F198" s="10">
        <f>F197</f>
        <v>0</v>
      </c>
      <c r="G198" s="57" t="s">
        <v>25</v>
      </c>
      <c r="H198" s="8"/>
      <c r="I198" s="9"/>
      <c r="J198" s="9"/>
      <c r="K198" s="9"/>
      <c r="L198" s="9"/>
      <c r="M198" s="19"/>
      <c r="N198" s="9"/>
      <c r="O198" s="12"/>
    </row>
    <row r="199" spans="1:15" ht="21" customHeight="1">
      <c r="A199" s="6" t="s">
        <v>260</v>
      </c>
      <c r="B199" s="118" t="s">
        <v>261</v>
      </c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20"/>
    </row>
    <row r="200" spans="1:15" ht="45">
      <c r="A200" s="113" t="s">
        <v>262</v>
      </c>
      <c r="B200" s="116" t="s">
        <v>263</v>
      </c>
      <c r="C200" s="16" t="s">
        <v>36</v>
      </c>
      <c r="D200" s="10">
        <v>14250</v>
      </c>
      <c r="E200" s="10">
        <v>14250</v>
      </c>
      <c r="F200" s="10">
        <v>13666.6</v>
      </c>
      <c r="G200" s="48">
        <f>F200/E200</f>
        <v>0.9590596491228071</v>
      </c>
      <c r="H200" s="27" t="s">
        <v>656</v>
      </c>
      <c r="I200" s="23">
        <v>4</v>
      </c>
      <c r="J200" s="23">
        <v>4</v>
      </c>
      <c r="K200" s="61">
        <v>4</v>
      </c>
      <c r="L200" s="61">
        <v>4</v>
      </c>
      <c r="M200" s="25" t="s">
        <v>46</v>
      </c>
      <c r="N200" s="23">
        <v>0</v>
      </c>
      <c r="O200" s="22"/>
    </row>
    <row r="201" spans="1:15" ht="15">
      <c r="A201" s="113" t="s">
        <v>262</v>
      </c>
      <c r="B201" s="116" t="s">
        <v>263</v>
      </c>
      <c r="C201" s="16" t="s">
        <v>37</v>
      </c>
      <c r="D201" s="10">
        <f>D200</f>
        <v>14250</v>
      </c>
      <c r="E201" s="10">
        <f>E200</f>
        <v>14250</v>
      </c>
      <c r="F201" s="10">
        <f>F200</f>
        <v>13666.6</v>
      </c>
      <c r="G201" s="48">
        <f>F201/E201</f>
        <v>0.9590596491228071</v>
      </c>
      <c r="H201" s="8"/>
      <c r="I201" s="9"/>
      <c r="J201" s="9"/>
      <c r="K201" s="5"/>
      <c r="L201" s="5"/>
      <c r="M201" s="11"/>
      <c r="N201" s="9"/>
      <c r="O201" s="12"/>
    </row>
    <row r="202" spans="1:15" ht="60">
      <c r="A202" s="113" t="s">
        <v>264</v>
      </c>
      <c r="B202" s="116" t="s">
        <v>265</v>
      </c>
      <c r="C202" s="16" t="s">
        <v>36</v>
      </c>
      <c r="D202" s="5">
        <v>74939.5</v>
      </c>
      <c r="E202" s="5">
        <v>74939.5</v>
      </c>
      <c r="F202" s="5">
        <v>66639.5</v>
      </c>
      <c r="G202" s="48">
        <f>F202/E202</f>
        <v>0.889243990152056</v>
      </c>
      <c r="H202" s="27" t="s">
        <v>657</v>
      </c>
      <c r="I202" s="23">
        <v>2</v>
      </c>
      <c r="J202" s="23">
        <v>2</v>
      </c>
      <c r="K202" s="61">
        <v>2</v>
      </c>
      <c r="L202" s="61">
        <v>2</v>
      </c>
      <c r="M202" s="25" t="s">
        <v>46</v>
      </c>
      <c r="N202" s="23">
        <v>0</v>
      </c>
      <c r="O202" s="22"/>
    </row>
    <row r="203" spans="1:15" ht="15">
      <c r="A203" s="113" t="s">
        <v>264</v>
      </c>
      <c r="B203" s="116" t="s">
        <v>265</v>
      </c>
      <c r="C203" s="16" t="s">
        <v>37</v>
      </c>
      <c r="D203" s="5">
        <f>D202</f>
        <v>74939.5</v>
      </c>
      <c r="E203" s="5">
        <f>E202</f>
        <v>74939.5</v>
      </c>
      <c r="F203" s="5">
        <f>F202</f>
        <v>66639.5</v>
      </c>
      <c r="G203" s="48">
        <f>F203/E203</f>
        <v>0.889243990152056</v>
      </c>
      <c r="H203" s="12"/>
      <c r="I203" s="9"/>
      <c r="J203" s="9"/>
      <c r="K203" s="9"/>
      <c r="L203" s="9"/>
      <c r="M203" s="19"/>
      <c r="N203" s="9"/>
      <c r="O203" s="12"/>
    </row>
    <row r="204" spans="1:15" ht="21" customHeight="1">
      <c r="A204" s="6" t="s">
        <v>266</v>
      </c>
      <c r="B204" s="118" t="s">
        <v>267</v>
      </c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20"/>
    </row>
    <row r="205" spans="1:15" ht="60">
      <c r="A205" s="6" t="s">
        <v>268</v>
      </c>
      <c r="B205" s="15" t="s">
        <v>269</v>
      </c>
      <c r="C205" s="16" t="s">
        <v>37</v>
      </c>
      <c r="D205" s="45"/>
      <c r="E205" s="45"/>
      <c r="F205" s="45"/>
      <c r="G205" s="46"/>
      <c r="H205" s="27" t="s">
        <v>658</v>
      </c>
      <c r="I205" s="23">
        <v>5600</v>
      </c>
      <c r="J205" s="23">
        <v>5600</v>
      </c>
      <c r="K205" s="61">
        <v>5610</v>
      </c>
      <c r="L205" s="61">
        <v>5610</v>
      </c>
      <c r="M205" s="25" t="s">
        <v>46</v>
      </c>
      <c r="N205" s="23">
        <v>0</v>
      </c>
      <c r="O205" s="22"/>
    </row>
    <row r="206" spans="1:15" ht="75">
      <c r="A206" s="6" t="s">
        <v>270</v>
      </c>
      <c r="B206" s="15" t="s">
        <v>271</v>
      </c>
      <c r="C206" s="16" t="s">
        <v>37</v>
      </c>
      <c r="D206" s="45"/>
      <c r="E206" s="45"/>
      <c r="F206" s="45"/>
      <c r="G206" s="46"/>
      <c r="H206" s="27" t="s">
        <v>614</v>
      </c>
      <c r="I206" s="23">
        <v>12</v>
      </c>
      <c r="J206" s="23">
        <v>12</v>
      </c>
      <c r="K206" s="61">
        <v>12</v>
      </c>
      <c r="L206" s="61">
        <v>12</v>
      </c>
      <c r="M206" s="25" t="s">
        <v>46</v>
      </c>
      <c r="N206" s="23">
        <v>0</v>
      </c>
      <c r="O206" s="22"/>
    </row>
    <row r="207" spans="1:15" ht="15.75">
      <c r="A207" s="113"/>
      <c r="B207" s="117" t="s">
        <v>272</v>
      </c>
      <c r="C207" s="52"/>
      <c r="D207" s="55"/>
      <c r="E207" s="55"/>
      <c r="F207" s="55"/>
      <c r="G207" s="69"/>
      <c r="H207" s="12"/>
      <c r="I207" s="9"/>
      <c r="J207" s="9"/>
      <c r="K207" s="9"/>
      <c r="L207" s="9"/>
      <c r="M207" s="19"/>
      <c r="N207" s="9"/>
      <c r="O207" s="12"/>
    </row>
    <row r="208" spans="1:15" ht="47.25">
      <c r="A208" s="113"/>
      <c r="B208" s="117" t="s">
        <v>272</v>
      </c>
      <c r="C208" s="52" t="s">
        <v>36</v>
      </c>
      <c r="D208" s="53">
        <f>D99+D101+D103+D115+D146+D148+D150+D152+D154+D156+D161+D163+D166+D168+D173+D175+D183+D186+D191+D194+D201+D203</f>
        <v>262477.66000000003</v>
      </c>
      <c r="E208" s="53">
        <f>E99+E101+E103+E115+E146+E148+E150+E152+E154+E156+E161+E163+E166+E168+E173+E175+E183+E186+E191+E194+E201+E203</f>
        <v>262477.66000000003</v>
      </c>
      <c r="F208" s="53">
        <f>F99+F101+F103+F115+F146+F148+F150+F152+F154+F156+F161+F163+F166+F168+F173+F175+F183+F186+F191+F194+F201+F203</f>
        <v>237615.66</v>
      </c>
      <c r="G208" s="70">
        <f>F208/E208</f>
        <v>0.9052795578869454</v>
      </c>
      <c r="H208" s="12"/>
      <c r="I208" s="9"/>
      <c r="J208" s="9"/>
      <c r="K208" s="9"/>
      <c r="L208" s="9"/>
      <c r="M208" s="19"/>
      <c r="N208" s="9"/>
      <c r="O208" s="12"/>
    </row>
    <row r="209" spans="1:15" ht="31.5">
      <c r="A209" s="113"/>
      <c r="B209" s="117" t="s">
        <v>272</v>
      </c>
      <c r="C209" s="52" t="s">
        <v>136</v>
      </c>
      <c r="D209" s="53">
        <f>D107+D109+D177+D188+D198</f>
        <v>260.68</v>
      </c>
      <c r="E209" s="53">
        <f>E107+E109+E177+E188+E198</f>
        <v>260.68</v>
      </c>
      <c r="F209" s="53">
        <f>F107+F109+F177+F188+F198</f>
        <v>160.68</v>
      </c>
      <c r="G209" s="70">
        <f>F209/E209</f>
        <v>0.6163879085468774</v>
      </c>
      <c r="H209" s="12"/>
      <c r="I209" s="9"/>
      <c r="J209" s="9"/>
      <c r="K209" s="9"/>
      <c r="L209" s="9"/>
      <c r="M209" s="19"/>
      <c r="N209" s="9"/>
      <c r="O209" s="12"/>
    </row>
    <row r="210" spans="1:15" ht="31.5">
      <c r="A210" s="113"/>
      <c r="B210" s="117" t="s">
        <v>272</v>
      </c>
      <c r="C210" s="52" t="s">
        <v>153</v>
      </c>
      <c r="D210" s="53">
        <f>D118</f>
        <v>0</v>
      </c>
      <c r="E210" s="53">
        <f>E118</f>
        <v>0</v>
      </c>
      <c r="F210" s="53">
        <f>F118</f>
        <v>0</v>
      </c>
      <c r="G210" s="71" t="s">
        <v>25</v>
      </c>
      <c r="H210" s="12"/>
      <c r="I210" s="9"/>
      <c r="J210" s="9"/>
      <c r="K210" s="9"/>
      <c r="L210" s="9"/>
      <c r="M210" s="19"/>
      <c r="N210" s="9"/>
      <c r="O210" s="12"/>
    </row>
    <row r="211" spans="1:16" ht="15.75">
      <c r="A211" s="113"/>
      <c r="B211" s="117" t="s">
        <v>272</v>
      </c>
      <c r="C211" s="52" t="s">
        <v>37</v>
      </c>
      <c r="D211" s="53">
        <f>D208+D209+D210</f>
        <v>262738.34</v>
      </c>
      <c r="E211" s="53">
        <f>E208+E209+E210</f>
        <v>262738.34</v>
      </c>
      <c r="F211" s="53">
        <f>F208+F209+F210</f>
        <v>237776.34</v>
      </c>
      <c r="G211" s="70">
        <f>F211/E211</f>
        <v>0.9049929294673932</v>
      </c>
      <c r="H211" s="50"/>
      <c r="I211" s="9"/>
      <c r="J211" s="9"/>
      <c r="K211" s="9"/>
      <c r="L211" s="9"/>
      <c r="M211" s="19"/>
      <c r="N211" s="9"/>
      <c r="O211" s="12"/>
      <c r="P211" s="3"/>
    </row>
    <row r="212" spans="1:15" ht="24" customHeight="1">
      <c r="A212" s="13" t="s">
        <v>273</v>
      </c>
      <c r="B212" s="118" t="s">
        <v>274</v>
      </c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20"/>
    </row>
    <row r="213" spans="1:15" ht="15.75">
      <c r="A213" s="13" t="s">
        <v>275</v>
      </c>
      <c r="B213" s="118" t="s">
        <v>276</v>
      </c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2"/>
    </row>
    <row r="214" spans="1:15" ht="210">
      <c r="A214" s="98" t="s">
        <v>277</v>
      </c>
      <c r="B214" s="131" t="s">
        <v>278</v>
      </c>
      <c r="C214" s="121"/>
      <c r="D214" s="121"/>
      <c r="E214" s="121"/>
      <c r="F214" s="121"/>
      <c r="G214" s="122"/>
      <c r="H214" s="67" t="s">
        <v>661</v>
      </c>
      <c r="I214" s="23">
        <v>106</v>
      </c>
      <c r="J214" s="23">
        <v>103.2</v>
      </c>
      <c r="K214" s="24">
        <v>108</v>
      </c>
      <c r="L214" s="24" t="s">
        <v>419</v>
      </c>
      <c r="M214" s="25">
        <v>0</v>
      </c>
      <c r="N214" s="23">
        <v>108.5</v>
      </c>
      <c r="O214" s="27" t="s">
        <v>420</v>
      </c>
    </row>
    <row r="215" spans="1:15" ht="119.25" customHeight="1">
      <c r="A215" s="99"/>
      <c r="B215" s="131"/>
      <c r="C215" s="121"/>
      <c r="D215" s="121"/>
      <c r="E215" s="121"/>
      <c r="F215" s="121"/>
      <c r="G215" s="122"/>
      <c r="H215" s="27" t="s">
        <v>421</v>
      </c>
      <c r="I215" s="23">
        <v>63</v>
      </c>
      <c r="J215" s="23">
        <v>73</v>
      </c>
      <c r="K215" s="24">
        <v>89</v>
      </c>
      <c r="L215" s="24">
        <v>105</v>
      </c>
      <c r="M215" s="25">
        <v>1.1797752808988764</v>
      </c>
      <c r="N215" s="23">
        <v>130</v>
      </c>
      <c r="O215" s="22"/>
    </row>
    <row r="216" spans="1:15" ht="318" customHeight="1">
      <c r="A216" s="99"/>
      <c r="B216" s="131"/>
      <c r="C216" s="121"/>
      <c r="D216" s="121"/>
      <c r="E216" s="121"/>
      <c r="F216" s="121"/>
      <c r="G216" s="122"/>
      <c r="H216" s="27" t="s">
        <v>422</v>
      </c>
      <c r="I216" s="23">
        <v>22</v>
      </c>
      <c r="J216" s="23">
        <v>25</v>
      </c>
      <c r="K216" s="24">
        <v>38</v>
      </c>
      <c r="L216" s="24">
        <v>47</v>
      </c>
      <c r="M216" s="25">
        <v>1.236842105263158</v>
      </c>
      <c r="N216" s="23">
        <v>54</v>
      </c>
      <c r="O216" s="41" t="s">
        <v>732</v>
      </c>
    </row>
    <row r="217" spans="1:15" ht="300">
      <c r="A217" s="99"/>
      <c r="B217" s="131"/>
      <c r="C217" s="121"/>
      <c r="D217" s="121"/>
      <c r="E217" s="121"/>
      <c r="F217" s="121"/>
      <c r="G217" s="122"/>
      <c r="H217" s="27" t="s">
        <v>423</v>
      </c>
      <c r="I217" s="23">
        <v>20</v>
      </c>
      <c r="J217" s="23">
        <v>24</v>
      </c>
      <c r="K217" s="24">
        <v>22</v>
      </c>
      <c r="L217" s="24">
        <v>27</v>
      </c>
      <c r="M217" s="25">
        <v>1.2272727272727273</v>
      </c>
      <c r="N217" s="23">
        <v>37</v>
      </c>
      <c r="O217" s="41" t="s">
        <v>731</v>
      </c>
    </row>
    <row r="218" spans="1:15" ht="90">
      <c r="A218" s="99"/>
      <c r="B218" s="131"/>
      <c r="C218" s="121"/>
      <c r="D218" s="121"/>
      <c r="E218" s="121"/>
      <c r="F218" s="121"/>
      <c r="G218" s="122"/>
      <c r="H218" s="27" t="s">
        <v>424</v>
      </c>
      <c r="I218" s="23">
        <v>192</v>
      </c>
      <c r="J218" s="23">
        <v>330</v>
      </c>
      <c r="K218" s="24">
        <v>368</v>
      </c>
      <c r="L218" s="24">
        <v>810</v>
      </c>
      <c r="M218" s="25">
        <v>2.2010869565217392</v>
      </c>
      <c r="N218" s="23">
        <v>528</v>
      </c>
      <c r="O218" s="41" t="s">
        <v>730</v>
      </c>
    </row>
    <row r="219" spans="1:15" ht="90">
      <c r="A219" s="99"/>
      <c r="B219" s="131"/>
      <c r="C219" s="121"/>
      <c r="D219" s="121"/>
      <c r="E219" s="121"/>
      <c r="F219" s="121"/>
      <c r="G219" s="122"/>
      <c r="H219" s="27" t="s">
        <v>425</v>
      </c>
      <c r="I219" s="23">
        <v>200</v>
      </c>
      <c r="J219" s="23">
        <v>218</v>
      </c>
      <c r="K219" s="24">
        <v>216</v>
      </c>
      <c r="L219" s="24">
        <v>218</v>
      </c>
      <c r="M219" s="25">
        <v>1.0092592592592593</v>
      </c>
      <c r="N219" s="23">
        <v>306</v>
      </c>
      <c r="O219" s="22"/>
    </row>
    <row r="220" spans="1:15" ht="90.75" customHeight="1">
      <c r="A220" s="100"/>
      <c r="B220" s="131"/>
      <c r="C220" s="121"/>
      <c r="D220" s="121"/>
      <c r="E220" s="121"/>
      <c r="F220" s="121"/>
      <c r="G220" s="122"/>
      <c r="H220" s="27" t="s">
        <v>426</v>
      </c>
      <c r="I220" s="23">
        <v>102.2</v>
      </c>
      <c r="J220" s="23">
        <v>111.6</v>
      </c>
      <c r="K220" s="24">
        <v>103.1</v>
      </c>
      <c r="L220" s="24" t="s">
        <v>419</v>
      </c>
      <c r="M220" s="25">
        <v>0</v>
      </c>
      <c r="N220" s="23">
        <v>103.9</v>
      </c>
      <c r="O220" s="27" t="s">
        <v>734</v>
      </c>
    </row>
    <row r="221" spans="1:15" ht="27" customHeight="1">
      <c r="A221" s="6" t="s">
        <v>660</v>
      </c>
      <c r="B221" s="118" t="s">
        <v>441</v>
      </c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20"/>
    </row>
    <row r="222" spans="1:15" ht="135">
      <c r="A222" s="6" t="s">
        <v>662</v>
      </c>
      <c r="B222" s="15" t="s">
        <v>442</v>
      </c>
      <c r="C222" s="123" t="s">
        <v>36</v>
      </c>
      <c r="D222" s="137">
        <v>36760</v>
      </c>
      <c r="E222" s="137">
        <v>36760</v>
      </c>
      <c r="F222" s="137">
        <v>36760</v>
      </c>
      <c r="G222" s="171">
        <v>1</v>
      </c>
      <c r="H222" s="27" t="s">
        <v>664</v>
      </c>
      <c r="I222" s="23">
        <v>200</v>
      </c>
      <c r="J222" s="23">
        <v>499</v>
      </c>
      <c r="K222" s="61">
        <v>200</v>
      </c>
      <c r="L222" s="61">
        <v>401</v>
      </c>
      <c r="M222" s="25">
        <v>2.005</v>
      </c>
      <c r="N222" s="23">
        <v>200</v>
      </c>
      <c r="O222" s="67" t="s">
        <v>427</v>
      </c>
    </row>
    <row r="223" spans="1:15" ht="132" customHeight="1">
      <c r="A223" s="6" t="s">
        <v>663</v>
      </c>
      <c r="B223" s="15" t="s">
        <v>443</v>
      </c>
      <c r="C223" s="124"/>
      <c r="D223" s="138"/>
      <c r="E223" s="138"/>
      <c r="F223" s="138"/>
      <c r="G223" s="172"/>
      <c r="H223" s="27" t="s">
        <v>665</v>
      </c>
      <c r="I223" s="23">
        <v>2</v>
      </c>
      <c r="J223" s="23">
        <v>11</v>
      </c>
      <c r="K223" s="61">
        <v>2</v>
      </c>
      <c r="L223" s="61">
        <v>5</v>
      </c>
      <c r="M223" s="25">
        <v>2.5</v>
      </c>
      <c r="N223" s="23">
        <v>2</v>
      </c>
      <c r="O223" s="67" t="s">
        <v>428</v>
      </c>
    </row>
    <row r="224" spans="1:15" ht="80.25" customHeight="1">
      <c r="A224" s="6" t="s">
        <v>671</v>
      </c>
      <c r="B224" s="15" t="s">
        <v>444</v>
      </c>
      <c r="C224" s="124"/>
      <c r="D224" s="138"/>
      <c r="E224" s="138"/>
      <c r="F224" s="138"/>
      <c r="G224" s="172"/>
      <c r="H224" s="27" t="s">
        <v>666</v>
      </c>
      <c r="I224" s="23">
        <v>36</v>
      </c>
      <c r="J224" s="23">
        <v>90</v>
      </c>
      <c r="K224" s="61">
        <v>36</v>
      </c>
      <c r="L224" s="61">
        <v>110</v>
      </c>
      <c r="M224" s="25">
        <v>3.0555555555555554</v>
      </c>
      <c r="N224" s="23">
        <v>36</v>
      </c>
      <c r="O224" s="67" t="s">
        <v>429</v>
      </c>
    </row>
    <row r="225" spans="1:15" ht="105">
      <c r="A225" s="103" t="s">
        <v>672</v>
      </c>
      <c r="B225" s="128" t="s">
        <v>445</v>
      </c>
      <c r="C225" s="124"/>
      <c r="D225" s="138"/>
      <c r="E225" s="138"/>
      <c r="F225" s="138"/>
      <c r="G225" s="172"/>
      <c r="H225" s="27" t="s">
        <v>667</v>
      </c>
      <c r="I225" s="23">
        <v>63</v>
      </c>
      <c r="J225" s="23">
        <v>73</v>
      </c>
      <c r="K225" s="61">
        <v>89</v>
      </c>
      <c r="L225" s="61">
        <v>105</v>
      </c>
      <c r="M225" s="25">
        <v>1.1797752808988764</v>
      </c>
      <c r="N225" s="23">
        <v>130</v>
      </c>
      <c r="O225" s="72"/>
    </row>
    <row r="226" spans="1:15" ht="360">
      <c r="A226" s="127"/>
      <c r="B226" s="129"/>
      <c r="C226" s="124"/>
      <c r="D226" s="138"/>
      <c r="E226" s="138"/>
      <c r="F226" s="138"/>
      <c r="G226" s="172"/>
      <c r="H226" s="27" t="s">
        <v>430</v>
      </c>
      <c r="I226" s="23">
        <v>22</v>
      </c>
      <c r="J226" s="23">
        <v>25</v>
      </c>
      <c r="K226" s="61">
        <v>38</v>
      </c>
      <c r="L226" s="61">
        <v>47</v>
      </c>
      <c r="M226" s="25">
        <v>1.236842105263158</v>
      </c>
      <c r="N226" s="23">
        <v>54</v>
      </c>
      <c r="O226" s="41" t="s">
        <v>732</v>
      </c>
    </row>
    <row r="227" spans="1:15" ht="300">
      <c r="A227" s="127"/>
      <c r="B227" s="130"/>
      <c r="C227" s="124"/>
      <c r="D227" s="138"/>
      <c r="E227" s="138"/>
      <c r="F227" s="138"/>
      <c r="G227" s="172"/>
      <c r="H227" s="27" t="s">
        <v>431</v>
      </c>
      <c r="I227" s="23">
        <v>20</v>
      </c>
      <c r="J227" s="23">
        <v>24</v>
      </c>
      <c r="K227" s="61">
        <v>22</v>
      </c>
      <c r="L227" s="61">
        <v>27</v>
      </c>
      <c r="M227" s="25">
        <v>1.2272727272727273</v>
      </c>
      <c r="N227" s="23">
        <v>37</v>
      </c>
      <c r="O227" s="41" t="s">
        <v>731</v>
      </c>
    </row>
    <row r="228" spans="1:15" ht="60">
      <c r="A228" s="6" t="s">
        <v>673</v>
      </c>
      <c r="B228" s="15" t="s">
        <v>280</v>
      </c>
      <c r="C228" s="124"/>
      <c r="D228" s="138"/>
      <c r="E228" s="138"/>
      <c r="F228" s="138"/>
      <c r="G228" s="172"/>
      <c r="H228" s="27" t="s">
        <v>668</v>
      </c>
      <c r="I228" s="23">
        <v>22</v>
      </c>
      <c r="J228" s="23">
        <v>22</v>
      </c>
      <c r="K228" s="61">
        <v>16</v>
      </c>
      <c r="L228" s="61">
        <v>16</v>
      </c>
      <c r="M228" s="25">
        <v>1</v>
      </c>
      <c r="N228" s="23">
        <v>16</v>
      </c>
      <c r="O228" s="22"/>
    </row>
    <row r="229" spans="1:15" ht="60">
      <c r="A229" s="6" t="s">
        <v>674</v>
      </c>
      <c r="B229" s="15" t="s">
        <v>281</v>
      </c>
      <c r="C229" s="124"/>
      <c r="D229" s="138"/>
      <c r="E229" s="138"/>
      <c r="F229" s="138"/>
      <c r="G229" s="172"/>
      <c r="H229" s="27" t="s">
        <v>669</v>
      </c>
      <c r="I229" s="23">
        <v>22</v>
      </c>
      <c r="J229" s="23">
        <v>22</v>
      </c>
      <c r="K229" s="61">
        <v>38</v>
      </c>
      <c r="L229" s="61">
        <v>38</v>
      </c>
      <c r="M229" s="25">
        <v>1</v>
      </c>
      <c r="N229" s="23">
        <v>54</v>
      </c>
      <c r="O229" s="22"/>
    </row>
    <row r="230" spans="1:15" ht="45">
      <c r="A230" s="6" t="s">
        <v>675</v>
      </c>
      <c r="B230" s="15" t="s">
        <v>282</v>
      </c>
      <c r="C230" s="124"/>
      <c r="D230" s="138"/>
      <c r="E230" s="138"/>
      <c r="F230" s="138"/>
      <c r="G230" s="172"/>
      <c r="H230" s="27" t="s">
        <v>670</v>
      </c>
      <c r="I230" s="23">
        <v>22</v>
      </c>
      <c r="J230" s="23">
        <v>29</v>
      </c>
      <c r="K230" s="61">
        <v>16</v>
      </c>
      <c r="L230" s="61">
        <v>16</v>
      </c>
      <c r="M230" s="25">
        <v>1</v>
      </c>
      <c r="N230" s="23">
        <v>16</v>
      </c>
      <c r="O230" s="22"/>
    </row>
    <row r="231" spans="1:15" ht="60">
      <c r="A231" s="6" t="s">
        <v>676</v>
      </c>
      <c r="B231" s="15" t="s">
        <v>446</v>
      </c>
      <c r="C231" s="124"/>
      <c r="D231" s="138"/>
      <c r="E231" s="138"/>
      <c r="F231" s="138"/>
      <c r="G231" s="172"/>
      <c r="H231" s="27" t="s">
        <v>717</v>
      </c>
      <c r="I231" s="23">
        <v>100</v>
      </c>
      <c r="J231" s="23">
        <v>100</v>
      </c>
      <c r="K231" s="61">
        <v>100</v>
      </c>
      <c r="L231" s="61">
        <v>100</v>
      </c>
      <c r="M231" s="25">
        <v>1</v>
      </c>
      <c r="N231" s="23">
        <v>100</v>
      </c>
      <c r="O231" s="22"/>
    </row>
    <row r="232" spans="1:15" ht="57" customHeight="1">
      <c r="A232" s="103" t="s">
        <v>677</v>
      </c>
      <c r="B232" s="116" t="s">
        <v>447</v>
      </c>
      <c r="C232" s="124"/>
      <c r="D232" s="138"/>
      <c r="E232" s="138"/>
      <c r="F232" s="138"/>
      <c r="G232" s="172"/>
      <c r="H232" s="27" t="s">
        <v>432</v>
      </c>
      <c r="I232" s="23">
        <v>22</v>
      </c>
      <c r="J232" s="23">
        <v>22</v>
      </c>
      <c r="K232" s="61">
        <v>16</v>
      </c>
      <c r="L232" s="61">
        <v>17</v>
      </c>
      <c r="M232" s="25">
        <v>1.0625</v>
      </c>
      <c r="N232" s="23">
        <v>16</v>
      </c>
      <c r="O232" s="22"/>
    </row>
    <row r="233" spans="1:15" ht="120">
      <c r="A233" s="127"/>
      <c r="B233" s="116"/>
      <c r="C233" s="124"/>
      <c r="D233" s="138"/>
      <c r="E233" s="138"/>
      <c r="F233" s="138"/>
      <c r="G233" s="172"/>
      <c r="H233" s="27" t="s">
        <v>716</v>
      </c>
      <c r="I233" s="23">
        <v>192</v>
      </c>
      <c r="J233" s="23">
        <v>330</v>
      </c>
      <c r="K233" s="61">
        <v>368</v>
      </c>
      <c r="L233" s="61">
        <v>810</v>
      </c>
      <c r="M233" s="25">
        <v>2.2010869565217392</v>
      </c>
      <c r="N233" s="23">
        <v>528</v>
      </c>
      <c r="O233" s="27" t="s">
        <v>473</v>
      </c>
    </row>
    <row r="234" spans="1:15" ht="90">
      <c r="A234" s="104"/>
      <c r="B234" s="116"/>
      <c r="C234" s="140"/>
      <c r="D234" s="139"/>
      <c r="E234" s="139"/>
      <c r="F234" s="139"/>
      <c r="G234" s="173"/>
      <c r="H234" s="27" t="s">
        <v>433</v>
      </c>
      <c r="I234" s="23">
        <v>200</v>
      </c>
      <c r="J234" s="23">
        <v>218</v>
      </c>
      <c r="K234" s="61">
        <v>216</v>
      </c>
      <c r="L234" s="61">
        <v>218</v>
      </c>
      <c r="M234" s="25">
        <v>1.0092592592592593</v>
      </c>
      <c r="N234" s="23">
        <v>306</v>
      </c>
      <c r="O234" s="22"/>
    </row>
    <row r="235" spans="1:15" ht="90">
      <c r="A235" s="6" t="s">
        <v>678</v>
      </c>
      <c r="B235" s="31" t="s">
        <v>448</v>
      </c>
      <c r="C235" s="16" t="s">
        <v>37</v>
      </c>
      <c r="D235" s="45">
        <f>D222</f>
        <v>36760</v>
      </c>
      <c r="E235" s="45">
        <f>E222</f>
        <v>36760</v>
      </c>
      <c r="F235" s="45">
        <f>F222</f>
        <v>36760</v>
      </c>
      <c r="G235" s="17">
        <f>F235/E235</f>
        <v>1</v>
      </c>
      <c r="H235" s="27" t="s">
        <v>434</v>
      </c>
      <c r="I235" s="23" t="s">
        <v>419</v>
      </c>
      <c r="J235" s="23" t="s">
        <v>419</v>
      </c>
      <c r="K235" s="61">
        <v>50</v>
      </c>
      <c r="L235" s="61">
        <v>92</v>
      </c>
      <c r="M235" s="25">
        <v>1.84</v>
      </c>
      <c r="N235" s="23" t="s">
        <v>419</v>
      </c>
      <c r="O235" s="41" t="s">
        <v>741</v>
      </c>
    </row>
    <row r="236" spans="1:15" ht="39" customHeight="1">
      <c r="A236" s="103" t="s">
        <v>679</v>
      </c>
      <c r="B236" s="15" t="s">
        <v>449</v>
      </c>
      <c r="C236" s="141" t="s">
        <v>343</v>
      </c>
      <c r="D236" s="134">
        <v>38768</v>
      </c>
      <c r="E236" s="134">
        <v>38768</v>
      </c>
      <c r="F236" s="134">
        <v>38768</v>
      </c>
      <c r="G236" s="161">
        <v>1</v>
      </c>
      <c r="H236" s="27" t="s">
        <v>438</v>
      </c>
      <c r="I236" s="23" t="s">
        <v>279</v>
      </c>
      <c r="J236" s="23" t="s">
        <v>279</v>
      </c>
      <c r="K236" s="61" t="s">
        <v>279</v>
      </c>
      <c r="L236" s="61" t="s">
        <v>279</v>
      </c>
      <c r="M236" s="25" t="s">
        <v>46</v>
      </c>
      <c r="N236" s="23" t="s">
        <v>279</v>
      </c>
      <c r="O236" s="22"/>
    </row>
    <row r="237" spans="1:15" ht="120">
      <c r="A237" s="104"/>
      <c r="B237" s="15" t="s">
        <v>450</v>
      </c>
      <c r="C237" s="142"/>
      <c r="D237" s="135"/>
      <c r="E237" s="135"/>
      <c r="F237" s="135"/>
      <c r="G237" s="162"/>
      <c r="H237" s="27" t="s">
        <v>435</v>
      </c>
      <c r="I237" s="23">
        <v>4</v>
      </c>
      <c r="J237" s="23">
        <v>4</v>
      </c>
      <c r="K237" s="61">
        <v>4</v>
      </c>
      <c r="L237" s="61">
        <v>5</v>
      </c>
      <c r="M237" s="25">
        <v>1.25</v>
      </c>
      <c r="N237" s="23">
        <v>6</v>
      </c>
      <c r="O237" s="41" t="s">
        <v>733</v>
      </c>
    </row>
    <row r="238" spans="1:15" ht="128.25" customHeight="1">
      <c r="A238" s="6" t="s">
        <v>680</v>
      </c>
      <c r="B238" s="15" t="s">
        <v>451</v>
      </c>
      <c r="C238" s="143"/>
      <c r="D238" s="136"/>
      <c r="E238" s="136"/>
      <c r="F238" s="136"/>
      <c r="G238" s="163"/>
      <c r="H238" s="8" t="s">
        <v>436</v>
      </c>
      <c r="I238" s="9">
        <v>0</v>
      </c>
      <c r="J238" s="9">
        <v>5</v>
      </c>
      <c r="K238" s="5">
        <v>19</v>
      </c>
      <c r="L238" s="5">
        <v>41</v>
      </c>
      <c r="M238" s="11">
        <v>2.1578947368421053</v>
      </c>
      <c r="N238" s="9">
        <v>27</v>
      </c>
      <c r="O238" s="41" t="s">
        <v>740</v>
      </c>
    </row>
    <row r="239" spans="1:15" ht="245.25" customHeight="1">
      <c r="A239" s="6" t="s">
        <v>681</v>
      </c>
      <c r="B239" s="15" t="s">
        <v>452</v>
      </c>
      <c r="C239" s="16" t="s">
        <v>37</v>
      </c>
      <c r="D239" s="10">
        <f>D236</f>
        <v>38768</v>
      </c>
      <c r="E239" s="10">
        <f>E236</f>
        <v>38768</v>
      </c>
      <c r="F239" s="10">
        <f>F236</f>
        <v>38768</v>
      </c>
      <c r="G239" s="48">
        <f>F239/E239</f>
        <v>1</v>
      </c>
      <c r="H239" s="27" t="s">
        <v>437</v>
      </c>
      <c r="I239" s="23" t="s">
        <v>419</v>
      </c>
      <c r="J239" s="23" t="s">
        <v>419</v>
      </c>
      <c r="K239" s="61">
        <v>22</v>
      </c>
      <c r="L239" s="61">
        <v>27</v>
      </c>
      <c r="M239" s="25">
        <v>1.2272727272727273</v>
      </c>
      <c r="N239" s="23">
        <v>37</v>
      </c>
      <c r="O239" s="41" t="s">
        <v>731</v>
      </c>
    </row>
    <row r="240" spans="1:15" ht="90">
      <c r="A240" s="6" t="s">
        <v>681</v>
      </c>
      <c r="B240" s="15" t="s">
        <v>453</v>
      </c>
      <c r="C240" s="16" t="s">
        <v>343</v>
      </c>
      <c r="D240" s="10">
        <v>9800</v>
      </c>
      <c r="E240" s="10">
        <v>9800</v>
      </c>
      <c r="F240" s="10">
        <v>9800</v>
      </c>
      <c r="G240" s="48">
        <v>1</v>
      </c>
      <c r="H240" s="27" t="s">
        <v>439</v>
      </c>
      <c r="I240" s="23">
        <v>20</v>
      </c>
      <c r="J240" s="23">
        <v>20</v>
      </c>
      <c r="K240" s="61">
        <v>22</v>
      </c>
      <c r="L240" s="61">
        <v>27</v>
      </c>
      <c r="M240" s="25">
        <v>1.2272727272727273</v>
      </c>
      <c r="N240" s="23">
        <v>37</v>
      </c>
      <c r="O240" s="77"/>
    </row>
    <row r="241" spans="1:15" ht="60">
      <c r="A241" s="6"/>
      <c r="B241" s="15" t="s">
        <v>283</v>
      </c>
      <c r="C241" s="16" t="s">
        <v>37</v>
      </c>
      <c r="D241" s="10">
        <f>D240</f>
        <v>9800</v>
      </c>
      <c r="E241" s="10">
        <f>E240</f>
        <v>9800</v>
      </c>
      <c r="F241" s="10">
        <f>F240</f>
        <v>9800</v>
      </c>
      <c r="G241" s="48">
        <f>F241/E241</f>
        <v>1</v>
      </c>
      <c r="H241" s="27"/>
      <c r="I241" s="23"/>
      <c r="J241" s="23"/>
      <c r="K241" s="61"/>
      <c r="L241" s="61"/>
      <c r="M241" s="25"/>
      <c r="N241" s="23"/>
      <c r="O241" s="22"/>
    </row>
    <row r="242" spans="1:15" ht="75">
      <c r="A242" s="6"/>
      <c r="B242" s="15" t="s">
        <v>454</v>
      </c>
      <c r="C242" s="16"/>
      <c r="D242" s="45"/>
      <c r="E242" s="45"/>
      <c r="F242" s="45"/>
      <c r="G242" s="17"/>
      <c r="H242" s="8" t="s">
        <v>440</v>
      </c>
      <c r="I242" s="9" t="s">
        <v>419</v>
      </c>
      <c r="J242" s="9" t="s">
        <v>419</v>
      </c>
      <c r="K242" s="5" t="s">
        <v>279</v>
      </c>
      <c r="L242" s="5" t="s">
        <v>279</v>
      </c>
      <c r="M242" s="11">
        <v>0</v>
      </c>
      <c r="N242" s="9" t="s">
        <v>419</v>
      </c>
      <c r="O242" s="8" t="s">
        <v>474</v>
      </c>
    </row>
    <row r="243" spans="1:15" ht="90">
      <c r="A243" s="6"/>
      <c r="B243" s="15"/>
      <c r="C243" s="16"/>
      <c r="D243" s="45"/>
      <c r="E243" s="45"/>
      <c r="F243" s="45"/>
      <c r="G243" s="17"/>
      <c r="H243" s="8" t="s">
        <v>718</v>
      </c>
      <c r="I243" s="9"/>
      <c r="J243" s="9"/>
      <c r="K243" s="5" t="s">
        <v>719</v>
      </c>
      <c r="L243" s="5" t="s">
        <v>719</v>
      </c>
      <c r="M243" s="11">
        <v>1</v>
      </c>
      <c r="N243" s="9"/>
      <c r="O243" s="8"/>
    </row>
    <row r="244" spans="1:15" ht="60">
      <c r="A244" s="6"/>
      <c r="B244" s="15"/>
      <c r="C244" s="16"/>
      <c r="D244" s="45"/>
      <c r="E244" s="45"/>
      <c r="F244" s="45"/>
      <c r="G244" s="17"/>
      <c r="H244" s="8" t="s">
        <v>720</v>
      </c>
      <c r="I244" s="9"/>
      <c r="J244" s="9"/>
      <c r="K244" s="5">
        <v>0</v>
      </c>
      <c r="L244" s="5">
        <v>0</v>
      </c>
      <c r="M244" s="11">
        <v>0</v>
      </c>
      <c r="N244" s="9"/>
      <c r="O244" s="8"/>
    </row>
    <row r="245" spans="1:15" ht="47.25">
      <c r="A245" s="113"/>
      <c r="B245" s="117" t="s">
        <v>284</v>
      </c>
      <c r="C245" s="52" t="s">
        <v>418</v>
      </c>
      <c r="D245" s="73">
        <f>D239+D241</f>
        <v>48568</v>
      </c>
      <c r="E245" s="73">
        <f>E239+E241</f>
        <v>48568</v>
      </c>
      <c r="F245" s="73">
        <f>F239+F241</f>
        <v>48568</v>
      </c>
      <c r="G245" s="48">
        <f>F245/E245</f>
        <v>1</v>
      </c>
      <c r="H245" s="12"/>
      <c r="I245" s="9"/>
      <c r="J245" s="9"/>
      <c r="K245" s="9"/>
      <c r="L245" s="9"/>
      <c r="M245" s="19"/>
      <c r="N245" s="9"/>
      <c r="O245" s="12"/>
    </row>
    <row r="246" spans="1:15" ht="47.25">
      <c r="A246" s="113"/>
      <c r="B246" s="117"/>
      <c r="C246" s="52" t="s">
        <v>36</v>
      </c>
      <c r="D246" s="73">
        <f>D235</f>
        <v>36760</v>
      </c>
      <c r="E246" s="73">
        <f>E235</f>
        <v>36760</v>
      </c>
      <c r="F246" s="73">
        <f>F235</f>
        <v>36760</v>
      </c>
      <c r="G246" s="48">
        <f>F246/E246</f>
        <v>1</v>
      </c>
      <c r="H246" s="12"/>
      <c r="I246" s="9"/>
      <c r="J246" s="9"/>
      <c r="K246" s="9"/>
      <c r="L246" s="9"/>
      <c r="M246" s="19"/>
      <c r="N246" s="9"/>
      <c r="O246" s="12"/>
    </row>
    <row r="247" spans="1:15" ht="15.75">
      <c r="A247" s="113"/>
      <c r="B247" s="117" t="s">
        <v>284</v>
      </c>
      <c r="C247" s="52" t="s">
        <v>37</v>
      </c>
      <c r="D247" s="73">
        <f>D245+D246</f>
        <v>85328</v>
      </c>
      <c r="E247" s="73">
        <f>E245+E246</f>
        <v>85328</v>
      </c>
      <c r="F247" s="73">
        <f>F245+F246</f>
        <v>85328</v>
      </c>
      <c r="G247" s="48">
        <f>F247/E247</f>
        <v>1</v>
      </c>
      <c r="H247" s="12"/>
      <c r="I247" s="9"/>
      <c r="J247" s="9"/>
      <c r="K247" s="9"/>
      <c r="L247" s="9"/>
      <c r="M247" s="19"/>
      <c r="N247" s="9"/>
      <c r="O247" s="12"/>
    </row>
    <row r="248" spans="1:15" ht="15.75">
      <c r="A248" s="6" t="s">
        <v>285</v>
      </c>
      <c r="B248" s="118" t="s">
        <v>286</v>
      </c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20"/>
    </row>
    <row r="249" spans="1:15" ht="15.75">
      <c r="A249" s="13" t="s">
        <v>287</v>
      </c>
      <c r="B249" s="118" t="s">
        <v>288</v>
      </c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2"/>
    </row>
    <row r="250" spans="1:15" ht="15.75">
      <c r="A250" s="6" t="s">
        <v>289</v>
      </c>
      <c r="B250" s="118" t="s">
        <v>290</v>
      </c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20"/>
    </row>
    <row r="251" spans="1:15" ht="15.75">
      <c r="A251" s="6" t="s">
        <v>291</v>
      </c>
      <c r="B251" s="118" t="s">
        <v>292</v>
      </c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20"/>
    </row>
    <row r="252" spans="1:15" ht="105">
      <c r="A252" s="113" t="s">
        <v>293</v>
      </c>
      <c r="B252" s="116" t="s">
        <v>294</v>
      </c>
      <c r="C252" s="123" t="s">
        <v>153</v>
      </c>
      <c r="D252" s="125">
        <v>4300</v>
      </c>
      <c r="E252" s="125">
        <v>4300</v>
      </c>
      <c r="F252" s="125">
        <v>4300</v>
      </c>
      <c r="G252" s="132">
        <f>F252/E252</f>
        <v>1</v>
      </c>
      <c r="H252" s="8" t="s">
        <v>721</v>
      </c>
      <c r="I252" s="9">
        <v>5</v>
      </c>
      <c r="J252" s="9">
        <v>5</v>
      </c>
      <c r="K252" s="10">
        <v>0</v>
      </c>
      <c r="L252" s="10">
        <v>0</v>
      </c>
      <c r="M252" s="11">
        <v>0</v>
      </c>
      <c r="N252" s="20">
        <v>0</v>
      </c>
      <c r="O252" s="21"/>
    </row>
    <row r="253" spans="1:15" ht="67.5" customHeight="1">
      <c r="A253" s="113" t="s">
        <v>293</v>
      </c>
      <c r="B253" s="116" t="s">
        <v>294</v>
      </c>
      <c r="C253" s="124"/>
      <c r="D253" s="126"/>
      <c r="E253" s="126"/>
      <c r="F253" s="126"/>
      <c r="G253" s="133"/>
      <c r="H253" s="27" t="s">
        <v>682</v>
      </c>
      <c r="I253" s="23">
        <v>5</v>
      </c>
      <c r="J253" s="23">
        <v>5</v>
      </c>
      <c r="K253" s="24">
        <v>5</v>
      </c>
      <c r="L253" s="24">
        <v>5</v>
      </c>
      <c r="M253" s="25" t="s">
        <v>46</v>
      </c>
      <c r="N253" s="23">
        <v>0</v>
      </c>
      <c r="O253" s="8"/>
    </row>
    <row r="254" spans="1:15" ht="90">
      <c r="A254" s="113" t="s">
        <v>293</v>
      </c>
      <c r="B254" s="116" t="s">
        <v>294</v>
      </c>
      <c r="C254" s="124"/>
      <c r="D254" s="126"/>
      <c r="E254" s="126"/>
      <c r="F254" s="126"/>
      <c r="G254" s="133"/>
      <c r="H254" s="27" t="s">
        <v>683</v>
      </c>
      <c r="I254" s="23">
        <v>30</v>
      </c>
      <c r="J254" s="23">
        <v>72</v>
      </c>
      <c r="K254" s="24">
        <v>30</v>
      </c>
      <c r="L254" s="24">
        <v>38</v>
      </c>
      <c r="M254" s="25">
        <v>1.27</v>
      </c>
      <c r="N254" s="23">
        <v>0</v>
      </c>
      <c r="O254" s="8" t="s">
        <v>475</v>
      </c>
    </row>
    <row r="255" spans="1:15" ht="90">
      <c r="A255" s="113" t="s">
        <v>293</v>
      </c>
      <c r="B255" s="116" t="s">
        <v>294</v>
      </c>
      <c r="C255" s="124"/>
      <c r="D255" s="126"/>
      <c r="E255" s="126"/>
      <c r="F255" s="126"/>
      <c r="G255" s="133"/>
      <c r="H255" s="27" t="s">
        <v>684</v>
      </c>
      <c r="I255" s="23">
        <v>4</v>
      </c>
      <c r="J255" s="23">
        <v>4</v>
      </c>
      <c r="K255" s="24">
        <v>4</v>
      </c>
      <c r="L255" s="24">
        <v>4</v>
      </c>
      <c r="M255" s="25">
        <v>1</v>
      </c>
      <c r="N255" s="23">
        <v>0</v>
      </c>
      <c r="O255" s="8"/>
    </row>
    <row r="256" spans="1:15" ht="31.5">
      <c r="A256" s="113"/>
      <c r="B256" s="117" t="s">
        <v>295</v>
      </c>
      <c r="C256" s="52" t="s">
        <v>153</v>
      </c>
      <c r="D256" s="73">
        <v>4300</v>
      </c>
      <c r="E256" s="73">
        <v>4300</v>
      </c>
      <c r="F256" s="73">
        <v>4300</v>
      </c>
      <c r="G256" s="70">
        <f>F256/E256</f>
        <v>1</v>
      </c>
      <c r="H256" s="12"/>
      <c r="I256" s="9"/>
      <c r="J256" s="9"/>
      <c r="K256" s="9"/>
      <c r="L256" s="9"/>
      <c r="M256" s="19"/>
      <c r="N256" s="9"/>
      <c r="O256" s="12"/>
    </row>
    <row r="257" spans="1:15" ht="15.75">
      <c r="A257" s="113"/>
      <c r="B257" s="117" t="s">
        <v>295</v>
      </c>
      <c r="C257" s="52" t="s">
        <v>37</v>
      </c>
      <c r="D257" s="73">
        <f>D256</f>
        <v>4300</v>
      </c>
      <c r="E257" s="73">
        <f>E256</f>
        <v>4300</v>
      </c>
      <c r="F257" s="73">
        <f>F256</f>
        <v>4300</v>
      </c>
      <c r="G257" s="70">
        <f>F257/E257</f>
        <v>1</v>
      </c>
      <c r="H257" s="12"/>
      <c r="I257" s="9"/>
      <c r="J257" s="9"/>
      <c r="K257" s="9"/>
      <c r="L257" s="9"/>
      <c r="M257" s="19"/>
      <c r="N257" s="9"/>
      <c r="O257" s="12"/>
    </row>
    <row r="258" spans="1:15" ht="15.75">
      <c r="A258" s="13" t="s">
        <v>296</v>
      </c>
      <c r="B258" s="118" t="s">
        <v>456</v>
      </c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20"/>
    </row>
    <row r="259" spans="1:15" ht="18.75" customHeight="1">
      <c r="A259" s="13" t="s">
        <v>297</v>
      </c>
      <c r="B259" s="118" t="s">
        <v>455</v>
      </c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2"/>
    </row>
    <row r="260" spans="1:15" ht="24" customHeight="1">
      <c r="A260" s="6" t="s">
        <v>298</v>
      </c>
      <c r="B260" s="118" t="s">
        <v>299</v>
      </c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20"/>
    </row>
    <row r="261" spans="1:15" ht="18.75" customHeight="1">
      <c r="A261" s="6" t="s">
        <v>300</v>
      </c>
      <c r="B261" s="118" t="s">
        <v>457</v>
      </c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20"/>
    </row>
    <row r="262" spans="1:15" ht="90">
      <c r="A262" s="6" t="s">
        <v>301</v>
      </c>
      <c r="B262" s="123" t="s">
        <v>302</v>
      </c>
      <c r="C262" s="16" t="s">
        <v>417</v>
      </c>
      <c r="D262" s="5">
        <v>2476.32</v>
      </c>
      <c r="E262" s="5">
        <v>2476.32</v>
      </c>
      <c r="F262" s="5">
        <v>2476.32</v>
      </c>
      <c r="G262" s="48">
        <f>F262/E262</f>
        <v>1</v>
      </c>
      <c r="H262" s="8" t="s">
        <v>735</v>
      </c>
      <c r="I262" s="9">
        <v>2</v>
      </c>
      <c r="J262" s="9">
        <v>2</v>
      </c>
      <c r="K262" s="5">
        <v>3</v>
      </c>
      <c r="L262" s="5">
        <v>3</v>
      </c>
      <c r="M262" s="11">
        <v>1</v>
      </c>
      <c r="N262" s="9">
        <v>3</v>
      </c>
      <c r="O262" s="12"/>
    </row>
    <row r="263" spans="1:15" ht="30">
      <c r="A263" s="6"/>
      <c r="B263" s="140"/>
      <c r="C263" s="16" t="s">
        <v>153</v>
      </c>
      <c r="D263" s="10">
        <v>0</v>
      </c>
      <c r="E263" s="10">
        <v>0</v>
      </c>
      <c r="F263" s="10">
        <v>0</v>
      </c>
      <c r="G263" s="48">
        <v>0</v>
      </c>
      <c r="H263" s="8"/>
      <c r="I263" s="9"/>
      <c r="J263" s="9"/>
      <c r="K263" s="5"/>
      <c r="L263" s="5"/>
      <c r="M263" s="11"/>
      <c r="N263" s="9"/>
      <c r="O263" s="12"/>
    </row>
    <row r="264" spans="1:15" ht="84" customHeight="1">
      <c r="A264" s="6" t="s">
        <v>303</v>
      </c>
      <c r="B264" s="15" t="s">
        <v>304</v>
      </c>
      <c r="C264" s="16" t="s">
        <v>417</v>
      </c>
      <c r="D264" s="10">
        <v>5000</v>
      </c>
      <c r="E264" s="10">
        <v>5000</v>
      </c>
      <c r="F264" s="10">
        <v>5000</v>
      </c>
      <c r="G264" s="48">
        <f>F264/E264</f>
        <v>1</v>
      </c>
      <c r="H264" s="27" t="s">
        <v>685</v>
      </c>
      <c r="I264" s="23" t="s">
        <v>279</v>
      </c>
      <c r="J264" s="23" t="s">
        <v>279</v>
      </c>
      <c r="K264" s="61" t="s">
        <v>419</v>
      </c>
      <c r="L264" s="61" t="s">
        <v>419</v>
      </c>
      <c r="M264" s="25"/>
      <c r="N264" s="23">
        <v>0</v>
      </c>
      <c r="O264" s="22" t="s">
        <v>704</v>
      </c>
    </row>
    <row r="265" spans="1:15" ht="45">
      <c r="A265" s="6" t="s">
        <v>305</v>
      </c>
      <c r="B265" s="141" t="s">
        <v>307</v>
      </c>
      <c r="C265" s="16" t="s">
        <v>417</v>
      </c>
      <c r="D265" s="10">
        <v>5000</v>
      </c>
      <c r="E265" s="10">
        <v>5000</v>
      </c>
      <c r="F265" s="10">
        <v>5000</v>
      </c>
      <c r="G265" s="11">
        <v>1</v>
      </c>
      <c r="H265" s="8"/>
      <c r="I265" s="9"/>
      <c r="J265" s="9"/>
      <c r="K265" s="5"/>
      <c r="L265" s="5"/>
      <c r="M265" s="11"/>
      <c r="N265" s="9"/>
      <c r="O265" s="12"/>
    </row>
    <row r="266" spans="1:15" ht="60">
      <c r="A266" s="6" t="s">
        <v>306</v>
      </c>
      <c r="B266" s="143"/>
      <c r="C266" s="15" t="s">
        <v>153</v>
      </c>
      <c r="D266" s="10">
        <v>1640</v>
      </c>
      <c r="E266" s="10">
        <v>1640</v>
      </c>
      <c r="F266" s="10">
        <v>1640</v>
      </c>
      <c r="G266" s="48">
        <f>F266/E266</f>
        <v>1</v>
      </c>
      <c r="H266" s="8" t="s">
        <v>686</v>
      </c>
      <c r="I266" s="9">
        <v>100</v>
      </c>
      <c r="J266" s="9">
        <v>102</v>
      </c>
      <c r="K266" s="5">
        <v>100</v>
      </c>
      <c r="L266" s="5">
        <v>100</v>
      </c>
      <c r="M266" s="11">
        <v>1</v>
      </c>
      <c r="N266" s="9">
        <v>100</v>
      </c>
      <c r="O266" s="12"/>
    </row>
    <row r="267" spans="1:15" ht="20.25" customHeight="1">
      <c r="A267" s="6" t="s">
        <v>308</v>
      </c>
      <c r="B267" s="118" t="s">
        <v>696</v>
      </c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20"/>
    </row>
    <row r="268" spans="1:15" ht="30" customHeight="1">
      <c r="A268" s="6"/>
      <c r="B268" s="105" t="s">
        <v>458</v>
      </c>
      <c r="C268" s="16" t="s">
        <v>417</v>
      </c>
      <c r="D268" s="5">
        <v>3347.04</v>
      </c>
      <c r="E268" s="5">
        <v>3347.04</v>
      </c>
      <c r="F268" s="5">
        <v>3347.04</v>
      </c>
      <c r="G268" s="48">
        <f>F268/E268</f>
        <v>1</v>
      </c>
      <c r="H268" s="158" t="s">
        <v>687</v>
      </c>
      <c r="I268" s="14"/>
      <c r="J268" s="14"/>
      <c r="K268" s="160">
        <v>10</v>
      </c>
      <c r="L268" s="160">
        <v>11</v>
      </c>
      <c r="M268" s="111">
        <v>1.1</v>
      </c>
      <c r="N268" s="14"/>
      <c r="O268" s="146"/>
    </row>
    <row r="269" spans="1:15" ht="63.75" customHeight="1">
      <c r="A269" s="6" t="s">
        <v>309</v>
      </c>
      <c r="B269" s="157"/>
      <c r="C269" s="16" t="s">
        <v>153</v>
      </c>
      <c r="D269" s="5">
        <v>840.7</v>
      </c>
      <c r="E269" s="5">
        <v>840.7</v>
      </c>
      <c r="F269" s="5">
        <v>840.7</v>
      </c>
      <c r="G269" s="48">
        <f>F269/E269</f>
        <v>1</v>
      </c>
      <c r="H269" s="159"/>
      <c r="I269" s="9"/>
      <c r="J269" s="74"/>
      <c r="K269" s="160"/>
      <c r="L269" s="160"/>
      <c r="M269" s="112"/>
      <c r="N269" s="75">
        <v>0</v>
      </c>
      <c r="O269" s="147"/>
    </row>
    <row r="270" spans="1:15" ht="54" customHeight="1">
      <c r="A270" s="6" t="s">
        <v>310</v>
      </c>
      <c r="B270" s="15" t="s">
        <v>311</v>
      </c>
      <c r="C270" s="16" t="s">
        <v>37</v>
      </c>
      <c r="D270" s="5"/>
      <c r="E270" s="5"/>
      <c r="F270" s="5"/>
      <c r="G270" s="57"/>
      <c r="H270" s="8" t="s">
        <v>701</v>
      </c>
      <c r="I270" s="9">
        <v>27</v>
      </c>
      <c r="J270" s="9">
        <v>27</v>
      </c>
      <c r="K270" s="5">
        <v>28</v>
      </c>
      <c r="L270" s="5">
        <v>28</v>
      </c>
      <c r="M270" s="11">
        <v>1</v>
      </c>
      <c r="N270" s="63"/>
      <c r="O270" s="26"/>
    </row>
    <row r="271" spans="1:15" ht="15.75" customHeight="1">
      <c r="A271" s="113"/>
      <c r="B271" s="117" t="s">
        <v>312</v>
      </c>
      <c r="C271" s="52" t="s">
        <v>37</v>
      </c>
      <c r="D271" s="53">
        <f>D272+D273</f>
        <v>18304.06</v>
      </c>
      <c r="E271" s="53">
        <f>E272+E273</f>
        <v>18304.06</v>
      </c>
      <c r="F271" s="53">
        <f>F272+F273</f>
        <v>18304.06</v>
      </c>
      <c r="G271" s="70">
        <f>F271/E271</f>
        <v>1</v>
      </c>
      <c r="H271" s="12"/>
      <c r="I271" s="9"/>
      <c r="J271" s="9"/>
      <c r="K271" s="5"/>
      <c r="L271" s="5"/>
      <c r="M271" s="11"/>
      <c r="N271" s="9"/>
      <c r="O271" s="12"/>
    </row>
    <row r="272" spans="1:15" ht="43.5" customHeight="1">
      <c r="A272" s="113"/>
      <c r="B272" s="117" t="s">
        <v>312</v>
      </c>
      <c r="C272" s="52" t="s">
        <v>417</v>
      </c>
      <c r="D272" s="53">
        <f>D262+D264+D265+D268</f>
        <v>15823.36</v>
      </c>
      <c r="E272" s="53">
        <f>E262+E264+E265+E268</f>
        <v>15823.36</v>
      </c>
      <c r="F272" s="53">
        <f>F262+F264+F265+F268</f>
        <v>15823.36</v>
      </c>
      <c r="G272" s="76">
        <f>F272/E272</f>
        <v>1</v>
      </c>
      <c r="H272" s="50"/>
      <c r="I272" s="9"/>
      <c r="J272" s="9"/>
      <c r="K272" s="5"/>
      <c r="L272" s="5"/>
      <c r="M272" s="11"/>
      <c r="N272" s="9"/>
      <c r="O272" s="12"/>
    </row>
    <row r="273" spans="1:15" ht="24" customHeight="1">
      <c r="A273" s="6"/>
      <c r="B273" s="51"/>
      <c r="C273" s="52" t="s">
        <v>153</v>
      </c>
      <c r="D273" s="53">
        <f>D263+D266+D269</f>
        <v>2480.7</v>
      </c>
      <c r="E273" s="53">
        <f>E263+E266+E269</f>
        <v>2480.7</v>
      </c>
      <c r="F273" s="53">
        <f>F263+F266+F269</f>
        <v>2480.7</v>
      </c>
      <c r="G273" s="70">
        <f>F273/E273</f>
        <v>1</v>
      </c>
      <c r="H273" s="12"/>
      <c r="I273" s="9"/>
      <c r="J273" s="9"/>
      <c r="K273" s="5"/>
      <c r="L273" s="5"/>
      <c r="M273" s="11"/>
      <c r="N273" s="9"/>
      <c r="O273" s="12"/>
    </row>
    <row r="274" spans="1:15" ht="15.75">
      <c r="A274" s="6" t="s">
        <v>313</v>
      </c>
      <c r="B274" s="118" t="s">
        <v>314</v>
      </c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20"/>
    </row>
    <row r="275" spans="1:15" ht="22.5" customHeight="1">
      <c r="A275" s="13" t="s">
        <v>315</v>
      </c>
      <c r="B275" s="118" t="s">
        <v>461</v>
      </c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2"/>
    </row>
    <row r="276" spans="1:15" ht="90">
      <c r="A276" s="6" t="s">
        <v>316</v>
      </c>
      <c r="B276" s="118" t="s">
        <v>317</v>
      </c>
      <c r="C276" s="119"/>
      <c r="D276" s="119"/>
      <c r="E276" s="119"/>
      <c r="F276" s="119"/>
      <c r="G276" s="120"/>
      <c r="H276" s="27" t="s">
        <v>494</v>
      </c>
      <c r="I276" s="23">
        <v>477</v>
      </c>
      <c r="J276" s="23">
        <v>712</v>
      </c>
      <c r="K276" s="61">
        <v>835</v>
      </c>
      <c r="L276" s="61">
        <v>1183</v>
      </c>
      <c r="M276" s="25">
        <f>L276/K276</f>
        <v>1.4167664670658682</v>
      </c>
      <c r="N276" s="23">
        <v>660</v>
      </c>
      <c r="O276" s="41" t="s">
        <v>691</v>
      </c>
    </row>
    <row r="277" spans="1:16" ht="60">
      <c r="A277" s="113"/>
      <c r="B277" s="118" t="s">
        <v>317</v>
      </c>
      <c r="C277" s="119"/>
      <c r="D277" s="119"/>
      <c r="E277" s="119"/>
      <c r="F277" s="119"/>
      <c r="G277" s="120"/>
      <c r="H277" s="27" t="s">
        <v>493</v>
      </c>
      <c r="I277" s="23">
        <v>119.6</v>
      </c>
      <c r="J277" s="23">
        <v>122.6</v>
      </c>
      <c r="K277" s="61">
        <v>119.7</v>
      </c>
      <c r="L277" s="61" t="s">
        <v>419</v>
      </c>
      <c r="M277" s="25"/>
      <c r="N277" s="23">
        <v>119.8</v>
      </c>
      <c r="O277" s="67" t="s">
        <v>476</v>
      </c>
      <c r="P277" s="78"/>
    </row>
    <row r="278" spans="1:16" ht="75">
      <c r="A278" s="113"/>
      <c r="B278" s="118" t="s">
        <v>317</v>
      </c>
      <c r="C278" s="119"/>
      <c r="D278" s="119"/>
      <c r="E278" s="119"/>
      <c r="F278" s="119"/>
      <c r="G278" s="120"/>
      <c r="H278" s="27" t="s">
        <v>491</v>
      </c>
      <c r="I278" s="23">
        <v>41</v>
      </c>
      <c r="J278" s="23">
        <v>41</v>
      </c>
      <c r="K278" s="61">
        <v>41</v>
      </c>
      <c r="L278" s="61" t="s">
        <v>419</v>
      </c>
      <c r="M278" s="25"/>
      <c r="N278" s="23">
        <v>43</v>
      </c>
      <c r="O278" s="67" t="s">
        <v>476</v>
      </c>
      <c r="P278" s="78"/>
    </row>
    <row r="279" spans="1:15" ht="105">
      <c r="A279" s="113"/>
      <c r="B279" s="118" t="s">
        <v>317</v>
      </c>
      <c r="C279" s="119"/>
      <c r="D279" s="119"/>
      <c r="E279" s="119"/>
      <c r="F279" s="119"/>
      <c r="G279" s="120"/>
      <c r="H279" s="27" t="s">
        <v>490</v>
      </c>
      <c r="I279" s="23">
        <v>25</v>
      </c>
      <c r="J279" s="23">
        <v>37.5</v>
      </c>
      <c r="K279" s="61">
        <v>25</v>
      </c>
      <c r="L279" s="61">
        <v>54.57</v>
      </c>
      <c r="M279" s="25">
        <f aca="true" t="shared" si="2" ref="M279:M293">L279/K279</f>
        <v>2.1828</v>
      </c>
      <c r="N279" s="23">
        <v>25</v>
      </c>
      <c r="O279" s="38" t="s">
        <v>736</v>
      </c>
    </row>
    <row r="280" spans="1:15" ht="90">
      <c r="A280" s="113"/>
      <c r="B280" s="118"/>
      <c r="C280" s="119"/>
      <c r="D280" s="119"/>
      <c r="E280" s="119"/>
      <c r="F280" s="119"/>
      <c r="G280" s="120"/>
      <c r="H280" s="27" t="s">
        <v>492</v>
      </c>
      <c r="I280" s="23">
        <v>18</v>
      </c>
      <c r="J280" s="23">
        <v>16.1</v>
      </c>
      <c r="K280" s="61">
        <v>18</v>
      </c>
      <c r="L280" s="61">
        <v>39.16</v>
      </c>
      <c r="M280" s="25">
        <f>L280/K280</f>
        <v>2.1755555555555555</v>
      </c>
      <c r="N280" s="23"/>
      <c r="O280" s="38" t="s">
        <v>736</v>
      </c>
    </row>
    <row r="281" spans="1:15" ht="75">
      <c r="A281" s="113"/>
      <c r="B281" s="118" t="s">
        <v>317</v>
      </c>
      <c r="C281" s="119"/>
      <c r="D281" s="119"/>
      <c r="E281" s="119"/>
      <c r="F281" s="119"/>
      <c r="G281" s="120"/>
      <c r="H281" s="27" t="s">
        <v>489</v>
      </c>
      <c r="I281" s="23">
        <v>2.25</v>
      </c>
      <c r="J281" s="23">
        <v>2.25</v>
      </c>
      <c r="K281" s="61">
        <v>4.598</v>
      </c>
      <c r="L281" s="61">
        <v>4.6</v>
      </c>
      <c r="M281" s="25">
        <f t="shared" si="2"/>
        <v>1.0004349717268377</v>
      </c>
      <c r="N281" s="23">
        <v>6.954</v>
      </c>
      <c r="O281" s="67"/>
    </row>
    <row r="282" spans="1:15" ht="74.25" customHeight="1">
      <c r="A282" s="113"/>
      <c r="B282" s="118" t="s">
        <v>317</v>
      </c>
      <c r="C282" s="119"/>
      <c r="D282" s="119"/>
      <c r="E282" s="119"/>
      <c r="F282" s="119"/>
      <c r="G282" s="120"/>
      <c r="H282" s="27" t="s">
        <v>488</v>
      </c>
      <c r="I282" s="23">
        <v>26.7</v>
      </c>
      <c r="J282" s="23">
        <v>26.8</v>
      </c>
      <c r="K282" s="61">
        <v>27.4</v>
      </c>
      <c r="L282" s="61">
        <v>27.3</v>
      </c>
      <c r="M282" s="25">
        <f>L282/K282</f>
        <v>0.9963503649635037</v>
      </c>
      <c r="N282" s="23">
        <v>28.2</v>
      </c>
      <c r="O282" s="67" t="s">
        <v>459</v>
      </c>
    </row>
    <row r="283" spans="1:15" ht="75">
      <c r="A283" s="113"/>
      <c r="B283" s="118" t="s">
        <v>317</v>
      </c>
      <c r="C283" s="119"/>
      <c r="D283" s="119"/>
      <c r="E283" s="119"/>
      <c r="F283" s="119"/>
      <c r="G283" s="120"/>
      <c r="H283" s="27" t="s">
        <v>487</v>
      </c>
      <c r="I283" s="23">
        <v>3.91</v>
      </c>
      <c r="J283" s="23">
        <v>18.3</v>
      </c>
      <c r="K283" s="61">
        <v>5.536</v>
      </c>
      <c r="L283" s="61">
        <v>13</v>
      </c>
      <c r="M283" s="40">
        <f t="shared" si="2"/>
        <v>2.3482658959537575</v>
      </c>
      <c r="N283" s="23">
        <v>7.335</v>
      </c>
      <c r="O283" s="41" t="s">
        <v>692</v>
      </c>
    </row>
    <row r="284" spans="1:15" ht="120">
      <c r="A284" s="113"/>
      <c r="B284" s="118" t="s">
        <v>317</v>
      </c>
      <c r="C284" s="119"/>
      <c r="D284" s="119"/>
      <c r="E284" s="119"/>
      <c r="F284" s="119"/>
      <c r="G284" s="120"/>
      <c r="H284" s="27" t="s">
        <v>486</v>
      </c>
      <c r="I284" s="23">
        <v>5</v>
      </c>
      <c r="J284" s="23">
        <v>5</v>
      </c>
      <c r="K284" s="61">
        <v>10</v>
      </c>
      <c r="L284" s="61">
        <v>10</v>
      </c>
      <c r="M284" s="25">
        <f t="shared" si="2"/>
        <v>1</v>
      </c>
      <c r="N284" s="23">
        <v>10</v>
      </c>
      <c r="O284" s="22"/>
    </row>
    <row r="285" spans="1:15" ht="45">
      <c r="A285" s="113"/>
      <c r="B285" s="118" t="s">
        <v>317</v>
      </c>
      <c r="C285" s="119"/>
      <c r="D285" s="119"/>
      <c r="E285" s="119"/>
      <c r="F285" s="119"/>
      <c r="G285" s="120"/>
      <c r="H285" s="27" t="s">
        <v>485</v>
      </c>
      <c r="I285" s="23">
        <v>120.8</v>
      </c>
      <c r="J285" s="23">
        <v>134.3</v>
      </c>
      <c r="K285" s="61">
        <v>122.5</v>
      </c>
      <c r="L285" s="61" t="s">
        <v>419</v>
      </c>
      <c r="M285" s="25"/>
      <c r="N285" s="23">
        <v>124.2</v>
      </c>
      <c r="O285" s="67" t="s">
        <v>476</v>
      </c>
    </row>
    <row r="286" spans="1:15" ht="45">
      <c r="A286" s="113"/>
      <c r="B286" s="118" t="s">
        <v>317</v>
      </c>
      <c r="C286" s="119"/>
      <c r="D286" s="119"/>
      <c r="E286" s="119"/>
      <c r="F286" s="119"/>
      <c r="G286" s="120"/>
      <c r="H286" s="27" t="s">
        <v>484</v>
      </c>
      <c r="I286" s="23">
        <v>221</v>
      </c>
      <c r="J286" s="23">
        <v>221</v>
      </c>
      <c r="K286" s="61">
        <v>553</v>
      </c>
      <c r="L286" s="61">
        <v>553</v>
      </c>
      <c r="M286" s="25">
        <f t="shared" si="2"/>
        <v>1</v>
      </c>
      <c r="N286" s="23">
        <v>885</v>
      </c>
      <c r="O286" s="22"/>
    </row>
    <row r="287" spans="1:15" ht="90">
      <c r="A287" s="113"/>
      <c r="B287" s="118" t="s">
        <v>317</v>
      </c>
      <c r="C287" s="119"/>
      <c r="D287" s="119"/>
      <c r="E287" s="119"/>
      <c r="F287" s="119"/>
      <c r="G287" s="120"/>
      <c r="H287" s="27" t="s">
        <v>483</v>
      </c>
      <c r="I287" s="23">
        <v>90</v>
      </c>
      <c r="J287" s="23">
        <v>94</v>
      </c>
      <c r="K287" s="61">
        <v>169</v>
      </c>
      <c r="L287" s="61">
        <v>174</v>
      </c>
      <c r="M287" s="25">
        <f t="shared" si="2"/>
        <v>1.029585798816568</v>
      </c>
      <c r="N287" s="23">
        <v>227</v>
      </c>
      <c r="O287" s="22"/>
    </row>
    <row r="288" spans="1:15" ht="75">
      <c r="A288" s="113"/>
      <c r="B288" s="118" t="s">
        <v>317</v>
      </c>
      <c r="C288" s="119"/>
      <c r="D288" s="119"/>
      <c r="E288" s="119"/>
      <c r="F288" s="119"/>
      <c r="G288" s="120"/>
      <c r="H288" s="27" t="s">
        <v>482</v>
      </c>
      <c r="I288" s="23">
        <v>0.75</v>
      </c>
      <c r="J288" s="23">
        <v>0.887</v>
      </c>
      <c r="K288" s="61">
        <v>2.999</v>
      </c>
      <c r="L288" s="61">
        <v>3</v>
      </c>
      <c r="M288" s="25">
        <f t="shared" si="2"/>
        <v>1.0003334444814937</v>
      </c>
      <c r="N288" s="23">
        <v>5.486</v>
      </c>
      <c r="O288" s="22"/>
    </row>
    <row r="289" spans="1:15" ht="60">
      <c r="A289" s="113"/>
      <c r="B289" s="118" t="s">
        <v>317</v>
      </c>
      <c r="C289" s="119"/>
      <c r="D289" s="119"/>
      <c r="E289" s="119"/>
      <c r="F289" s="119"/>
      <c r="G289" s="120"/>
      <c r="H289" s="27" t="s">
        <v>481</v>
      </c>
      <c r="I289" s="23">
        <v>12.29</v>
      </c>
      <c r="J289" s="23">
        <v>16.5</v>
      </c>
      <c r="K289" s="61">
        <v>25.317</v>
      </c>
      <c r="L289" s="61">
        <v>25.32</v>
      </c>
      <c r="M289" s="25">
        <f t="shared" si="2"/>
        <v>1.0001184974523047</v>
      </c>
      <c r="N289" s="23">
        <v>38.59</v>
      </c>
      <c r="O289" s="22"/>
    </row>
    <row r="290" spans="1:15" ht="60">
      <c r="A290" s="113"/>
      <c r="B290" s="118" t="s">
        <v>317</v>
      </c>
      <c r="C290" s="119"/>
      <c r="D290" s="119"/>
      <c r="E290" s="119"/>
      <c r="F290" s="119"/>
      <c r="G290" s="120"/>
      <c r="H290" s="27" t="s">
        <v>480</v>
      </c>
      <c r="I290" s="23">
        <v>17</v>
      </c>
      <c r="J290" s="23">
        <v>17</v>
      </c>
      <c r="K290" s="61">
        <v>17</v>
      </c>
      <c r="L290" s="61" t="s">
        <v>419</v>
      </c>
      <c r="M290" s="25"/>
      <c r="N290" s="23">
        <v>17</v>
      </c>
      <c r="O290" s="27" t="s">
        <v>476</v>
      </c>
    </row>
    <row r="291" spans="1:15" ht="75">
      <c r="A291" s="113"/>
      <c r="B291" s="118" t="s">
        <v>317</v>
      </c>
      <c r="C291" s="119"/>
      <c r="D291" s="119"/>
      <c r="E291" s="119"/>
      <c r="F291" s="119"/>
      <c r="G291" s="120"/>
      <c r="H291" s="27" t="s">
        <v>479</v>
      </c>
      <c r="I291" s="23">
        <v>27</v>
      </c>
      <c r="J291" s="23">
        <v>62</v>
      </c>
      <c r="K291" s="61">
        <v>62.2</v>
      </c>
      <c r="L291" s="61">
        <v>102.6</v>
      </c>
      <c r="M291" s="25">
        <f t="shared" si="2"/>
        <v>1.6495176848874595</v>
      </c>
      <c r="N291" s="23">
        <v>64.1</v>
      </c>
      <c r="O291" s="41" t="s">
        <v>739</v>
      </c>
    </row>
    <row r="292" spans="1:15" ht="90">
      <c r="A292" s="113"/>
      <c r="B292" s="118" t="s">
        <v>317</v>
      </c>
      <c r="C292" s="119"/>
      <c r="D292" s="119"/>
      <c r="E292" s="119"/>
      <c r="F292" s="119"/>
      <c r="G292" s="120"/>
      <c r="H292" s="27" t="s">
        <v>477</v>
      </c>
      <c r="I292" s="23">
        <v>2.2</v>
      </c>
      <c r="J292" s="23">
        <v>5.5</v>
      </c>
      <c r="K292" s="61">
        <v>3</v>
      </c>
      <c r="L292" s="61">
        <v>3</v>
      </c>
      <c r="M292" s="25">
        <f t="shared" si="2"/>
        <v>1</v>
      </c>
      <c r="N292" s="23">
        <v>2.8</v>
      </c>
      <c r="O292" s="22"/>
    </row>
    <row r="293" spans="1:15" ht="60">
      <c r="A293" s="113"/>
      <c r="B293" s="118" t="s">
        <v>317</v>
      </c>
      <c r="C293" s="119"/>
      <c r="D293" s="119"/>
      <c r="E293" s="119"/>
      <c r="F293" s="119"/>
      <c r="G293" s="120"/>
      <c r="H293" s="27" t="s">
        <v>478</v>
      </c>
      <c r="I293" s="23">
        <v>6.9</v>
      </c>
      <c r="J293" s="23">
        <v>6.9</v>
      </c>
      <c r="K293" s="61">
        <v>7</v>
      </c>
      <c r="L293" s="61">
        <v>7</v>
      </c>
      <c r="M293" s="25">
        <f t="shared" si="2"/>
        <v>1</v>
      </c>
      <c r="N293" s="23">
        <v>7.1</v>
      </c>
      <c r="O293" s="22"/>
    </row>
    <row r="294" spans="1:15" ht="15.75">
      <c r="A294" s="6" t="s">
        <v>318</v>
      </c>
      <c r="B294" s="118" t="s">
        <v>319</v>
      </c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20"/>
    </row>
    <row r="295" spans="1:15" ht="90">
      <c r="A295" s="113" t="s">
        <v>320</v>
      </c>
      <c r="B295" s="116" t="s">
        <v>321</v>
      </c>
      <c r="C295" s="16" t="s">
        <v>36</v>
      </c>
      <c r="D295" s="5">
        <v>24687.17</v>
      </c>
      <c r="E295" s="5">
        <v>24687.17</v>
      </c>
      <c r="F295" s="5">
        <v>24687.17</v>
      </c>
      <c r="G295" s="48">
        <f>F295/E295</f>
        <v>1</v>
      </c>
      <c r="H295" s="27" t="s">
        <v>495</v>
      </c>
      <c r="I295" s="23">
        <v>0</v>
      </c>
      <c r="J295" s="23">
        <v>0</v>
      </c>
      <c r="K295" s="61">
        <v>41</v>
      </c>
      <c r="L295" s="61">
        <v>41</v>
      </c>
      <c r="M295" s="25" t="s">
        <v>46</v>
      </c>
      <c r="N295" s="23">
        <v>0</v>
      </c>
      <c r="O295" s="22"/>
    </row>
    <row r="296" spans="1:15" ht="108.75" customHeight="1">
      <c r="A296" s="113" t="s">
        <v>320</v>
      </c>
      <c r="B296" s="116" t="s">
        <v>321</v>
      </c>
      <c r="C296" s="16" t="s">
        <v>37</v>
      </c>
      <c r="D296" s="5">
        <f>D295</f>
        <v>24687.17</v>
      </c>
      <c r="E296" s="5">
        <f>E295</f>
        <v>24687.17</v>
      </c>
      <c r="F296" s="5">
        <f>F295</f>
        <v>24687.17</v>
      </c>
      <c r="G296" s="48">
        <f>F296/E296</f>
        <v>1</v>
      </c>
      <c r="H296" s="8" t="s">
        <v>496</v>
      </c>
      <c r="I296" s="9">
        <v>0</v>
      </c>
      <c r="J296" s="9">
        <v>0</v>
      </c>
      <c r="K296" s="5">
        <v>1</v>
      </c>
      <c r="L296" s="5">
        <v>2</v>
      </c>
      <c r="M296" s="11" t="s">
        <v>129</v>
      </c>
      <c r="N296" s="9">
        <v>0</v>
      </c>
      <c r="O296" s="41" t="s">
        <v>737</v>
      </c>
    </row>
    <row r="297" spans="1:15" ht="57" customHeight="1">
      <c r="A297" s="113" t="s">
        <v>322</v>
      </c>
      <c r="B297" s="116" t="s">
        <v>323</v>
      </c>
      <c r="C297" s="16" t="s">
        <v>36</v>
      </c>
      <c r="D297" s="10">
        <v>100000</v>
      </c>
      <c r="E297" s="10">
        <v>100000</v>
      </c>
      <c r="F297" s="10">
        <v>100000</v>
      </c>
      <c r="G297" s="57" t="s">
        <v>46</v>
      </c>
      <c r="H297" s="8" t="s">
        <v>497</v>
      </c>
      <c r="I297" s="9">
        <v>0</v>
      </c>
      <c r="J297" s="9">
        <v>0</v>
      </c>
      <c r="K297" s="5">
        <v>67</v>
      </c>
      <c r="L297" s="5">
        <v>124</v>
      </c>
      <c r="M297" s="11" t="s">
        <v>324</v>
      </c>
      <c r="N297" s="9"/>
      <c r="O297" s="8" t="s">
        <v>691</v>
      </c>
    </row>
    <row r="298" spans="1:15" ht="15">
      <c r="A298" s="113" t="s">
        <v>322</v>
      </c>
      <c r="B298" s="116" t="s">
        <v>323</v>
      </c>
      <c r="C298" s="16" t="s">
        <v>37</v>
      </c>
      <c r="D298" s="10">
        <f>D297</f>
        <v>100000</v>
      </c>
      <c r="E298" s="10">
        <f>E297</f>
        <v>100000</v>
      </c>
      <c r="F298" s="10">
        <f>F297</f>
        <v>100000</v>
      </c>
      <c r="G298" s="48">
        <f>F298/E298</f>
        <v>1</v>
      </c>
      <c r="H298" s="8"/>
      <c r="I298" s="9"/>
      <c r="J298" s="9"/>
      <c r="K298" s="5"/>
      <c r="L298" s="5"/>
      <c r="M298" s="11"/>
      <c r="N298" s="9"/>
      <c r="O298" s="8"/>
    </row>
    <row r="299" spans="1:15" ht="58.5" customHeight="1">
      <c r="A299" s="113" t="s">
        <v>325</v>
      </c>
      <c r="B299" s="116" t="s">
        <v>326</v>
      </c>
      <c r="C299" s="16" t="s">
        <v>36</v>
      </c>
      <c r="D299" s="10">
        <v>28000</v>
      </c>
      <c r="E299" s="10">
        <v>28000</v>
      </c>
      <c r="F299" s="10">
        <v>28000</v>
      </c>
      <c r="G299" s="57" t="s">
        <v>46</v>
      </c>
      <c r="H299" s="8" t="s">
        <v>498</v>
      </c>
      <c r="I299" s="9">
        <v>0</v>
      </c>
      <c r="J299" s="9">
        <v>0</v>
      </c>
      <c r="K299" s="5">
        <v>100</v>
      </c>
      <c r="L299" s="5">
        <v>154</v>
      </c>
      <c r="M299" s="11" t="s">
        <v>327</v>
      </c>
      <c r="N299" s="9">
        <v>0</v>
      </c>
      <c r="O299" s="8" t="s">
        <v>691</v>
      </c>
    </row>
    <row r="300" spans="1:15" ht="15">
      <c r="A300" s="113" t="s">
        <v>325</v>
      </c>
      <c r="B300" s="116" t="s">
        <v>326</v>
      </c>
      <c r="C300" s="16" t="s">
        <v>37</v>
      </c>
      <c r="D300" s="10">
        <f>D299</f>
        <v>28000</v>
      </c>
      <c r="E300" s="10">
        <f>E299</f>
        <v>28000</v>
      </c>
      <c r="F300" s="10">
        <f>F299</f>
        <v>28000</v>
      </c>
      <c r="G300" s="48">
        <f>F300/E300</f>
        <v>1</v>
      </c>
      <c r="H300" s="12"/>
      <c r="I300" s="9"/>
      <c r="J300" s="9"/>
      <c r="K300" s="5"/>
      <c r="L300" s="5"/>
      <c r="M300" s="11"/>
      <c r="N300" s="9"/>
      <c r="O300" s="12"/>
    </row>
    <row r="301" spans="1:15" ht="15.75">
      <c r="A301" s="6" t="s">
        <v>328</v>
      </c>
      <c r="B301" s="118" t="s">
        <v>329</v>
      </c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20"/>
    </row>
    <row r="302" spans="1:15" ht="90">
      <c r="A302" s="113" t="s">
        <v>330</v>
      </c>
      <c r="B302" s="116" t="s">
        <v>331</v>
      </c>
      <c r="C302" s="16"/>
      <c r="D302" s="45"/>
      <c r="E302" s="45"/>
      <c r="F302" s="45"/>
      <c r="G302" s="46"/>
      <c r="H302" s="8" t="s">
        <v>499</v>
      </c>
      <c r="I302" s="9">
        <v>0</v>
      </c>
      <c r="J302" s="9">
        <v>0</v>
      </c>
      <c r="K302" s="10">
        <v>12</v>
      </c>
      <c r="L302" s="10">
        <v>12</v>
      </c>
      <c r="M302" s="11">
        <v>1</v>
      </c>
      <c r="N302" s="9">
        <v>0</v>
      </c>
      <c r="O302" s="12"/>
    </row>
    <row r="303" spans="1:15" ht="90">
      <c r="A303" s="113" t="s">
        <v>330</v>
      </c>
      <c r="B303" s="116" t="s">
        <v>331</v>
      </c>
      <c r="C303" s="16"/>
      <c r="D303" s="45"/>
      <c r="E303" s="45"/>
      <c r="F303" s="45"/>
      <c r="G303" s="46"/>
      <c r="H303" s="8" t="s">
        <v>500</v>
      </c>
      <c r="I303" s="9">
        <v>0</v>
      </c>
      <c r="J303" s="9">
        <v>0</v>
      </c>
      <c r="K303" s="10">
        <v>7</v>
      </c>
      <c r="L303" s="10">
        <v>7</v>
      </c>
      <c r="M303" s="11">
        <v>1</v>
      </c>
      <c r="N303" s="9">
        <v>0</v>
      </c>
      <c r="O303" s="12"/>
    </row>
    <row r="304" spans="1:15" ht="39" customHeight="1">
      <c r="A304" s="113" t="s">
        <v>330</v>
      </c>
      <c r="B304" s="116" t="s">
        <v>331</v>
      </c>
      <c r="C304" s="16"/>
      <c r="D304" s="45"/>
      <c r="E304" s="45"/>
      <c r="F304" s="45"/>
      <c r="G304" s="46"/>
      <c r="H304" s="8" t="s">
        <v>498</v>
      </c>
      <c r="I304" s="9">
        <v>0</v>
      </c>
      <c r="J304" s="9">
        <v>0</v>
      </c>
      <c r="K304" s="10">
        <v>3</v>
      </c>
      <c r="L304" s="10">
        <v>3</v>
      </c>
      <c r="M304" s="11">
        <v>1</v>
      </c>
      <c r="N304" s="9">
        <v>0</v>
      </c>
      <c r="O304" s="12"/>
    </row>
    <row r="305" spans="1:15" ht="60" customHeight="1">
      <c r="A305" s="113" t="s">
        <v>330</v>
      </c>
      <c r="B305" s="116" t="s">
        <v>331</v>
      </c>
      <c r="C305" s="16"/>
      <c r="D305" s="45"/>
      <c r="E305" s="45"/>
      <c r="F305" s="45"/>
      <c r="G305" s="46"/>
      <c r="H305" s="27" t="s">
        <v>501</v>
      </c>
      <c r="I305" s="23">
        <v>0</v>
      </c>
      <c r="J305" s="23">
        <v>0</v>
      </c>
      <c r="K305" s="24">
        <v>100</v>
      </c>
      <c r="L305" s="24">
        <v>100</v>
      </c>
      <c r="M305" s="25" t="s">
        <v>46</v>
      </c>
      <c r="N305" s="23">
        <v>0</v>
      </c>
      <c r="O305" s="22"/>
    </row>
    <row r="306" spans="1:15" ht="124.5" customHeight="1">
      <c r="A306" s="113" t="s">
        <v>330</v>
      </c>
      <c r="B306" s="116" t="s">
        <v>331</v>
      </c>
      <c r="C306" s="16"/>
      <c r="D306" s="45"/>
      <c r="E306" s="45"/>
      <c r="F306" s="45"/>
      <c r="G306" s="46"/>
      <c r="H306" s="27" t="s">
        <v>502</v>
      </c>
      <c r="I306" s="23">
        <v>0</v>
      </c>
      <c r="J306" s="23">
        <v>0</v>
      </c>
      <c r="K306" s="24">
        <v>100</v>
      </c>
      <c r="L306" s="24">
        <v>100</v>
      </c>
      <c r="M306" s="25" t="s">
        <v>46</v>
      </c>
      <c r="N306" s="23">
        <v>0</v>
      </c>
      <c r="O306" s="22"/>
    </row>
    <row r="307" spans="1:15" ht="75">
      <c r="A307" s="113" t="s">
        <v>330</v>
      </c>
      <c r="B307" s="116" t="s">
        <v>331</v>
      </c>
      <c r="C307" s="16" t="s">
        <v>37</v>
      </c>
      <c r="D307" s="5"/>
      <c r="E307" s="5"/>
      <c r="F307" s="5"/>
      <c r="G307" s="57"/>
      <c r="H307" s="12" t="s">
        <v>503</v>
      </c>
      <c r="I307" s="9">
        <v>0</v>
      </c>
      <c r="J307" s="9">
        <v>0</v>
      </c>
      <c r="K307" s="10">
        <v>1.2</v>
      </c>
      <c r="L307" s="10">
        <v>1.2</v>
      </c>
      <c r="M307" s="11">
        <v>1</v>
      </c>
      <c r="N307" s="9">
        <v>0</v>
      </c>
      <c r="O307" s="12"/>
    </row>
    <row r="308" spans="1:15" ht="15">
      <c r="A308" s="6"/>
      <c r="B308" s="105" t="s">
        <v>333</v>
      </c>
      <c r="C308" s="16"/>
      <c r="D308" s="5"/>
      <c r="E308" s="5"/>
      <c r="F308" s="5"/>
      <c r="G308" s="57"/>
      <c r="H308" s="12"/>
      <c r="I308" s="9"/>
      <c r="J308" s="9"/>
      <c r="K308" s="10"/>
      <c r="L308" s="10"/>
      <c r="M308" s="11"/>
      <c r="N308" s="9"/>
      <c r="O308" s="12"/>
    </row>
    <row r="309" spans="1:15" ht="45">
      <c r="A309" s="6" t="s">
        <v>332</v>
      </c>
      <c r="B309" s="174"/>
      <c r="C309" s="16"/>
      <c r="D309" s="45"/>
      <c r="E309" s="45"/>
      <c r="F309" s="45"/>
      <c r="G309" s="46"/>
      <c r="H309" s="8" t="s">
        <v>498</v>
      </c>
      <c r="I309" s="9">
        <v>0</v>
      </c>
      <c r="J309" s="9">
        <v>0</v>
      </c>
      <c r="K309" s="5">
        <v>2</v>
      </c>
      <c r="L309" s="5">
        <v>3</v>
      </c>
      <c r="M309" s="11" t="s">
        <v>334</v>
      </c>
      <c r="N309" s="9">
        <v>0</v>
      </c>
      <c r="O309" s="77"/>
    </row>
    <row r="310" spans="1:16" ht="60" customHeight="1">
      <c r="A310" s="113" t="s">
        <v>335</v>
      </c>
      <c r="B310" s="116" t="s">
        <v>336</v>
      </c>
      <c r="C310" s="16"/>
      <c r="D310" s="45"/>
      <c r="E310" s="45"/>
      <c r="F310" s="45"/>
      <c r="G310" s="46"/>
      <c r="H310" s="8" t="s">
        <v>499</v>
      </c>
      <c r="I310" s="9">
        <v>0</v>
      </c>
      <c r="J310" s="9">
        <v>0</v>
      </c>
      <c r="K310" s="10">
        <v>16</v>
      </c>
      <c r="L310" s="10">
        <v>16</v>
      </c>
      <c r="M310" s="11">
        <v>1</v>
      </c>
      <c r="N310" s="63">
        <v>0</v>
      </c>
      <c r="O310" s="148"/>
      <c r="P310" s="78"/>
    </row>
    <row r="311" spans="1:15" ht="49.5" customHeight="1">
      <c r="A311" s="113" t="s">
        <v>335</v>
      </c>
      <c r="B311" s="116" t="s">
        <v>336</v>
      </c>
      <c r="C311" s="16" t="s">
        <v>37</v>
      </c>
      <c r="D311" s="5"/>
      <c r="E311" s="5"/>
      <c r="F311" s="5"/>
      <c r="G311" s="57"/>
      <c r="H311" s="8" t="s">
        <v>498</v>
      </c>
      <c r="I311" s="9">
        <v>0</v>
      </c>
      <c r="J311" s="9">
        <v>0</v>
      </c>
      <c r="K311" s="10">
        <v>1</v>
      </c>
      <c r="L311" s="10">
        <v>1</v>
      </c>
      <c r="M311" s="11">
        <v>1</v>
      </c>
      <c r="N311" s="63">
        <v>0</v>
      </c>
      <c r="O311" s="149"/>
    </row>
    <row r="312" spans="1:15" ht="45">
      <c r="A312" s="113" t="s">
        <v>337</v>
      </c>
      <c r="B312" s="116" t="s">
        <v>338</v>
      </c>
      <c r="C312" s="16"/>
      <c r="D312" s="45"/>
      <c r="E312" s="45"/>
      <c r="F312" s="45"/>
      <c r="G312" s="46"/>
      <c r="H312" s="8" t="s">
        <v>498</v>
      </c>
      <c r="I312" s="9">
        <v>0</v>
      </c>
      <c r="J312" s="9">
        <v>0</v>
      </c>
      <c r="K312" s="10">
        <v>12</v>
      </c>
      <c r="L312" s="10">
        <v>14</v>
      </c>
      <c r="M312" s="11" t="s">
        <v>339</v>
      </c>
      <c r="N312" s="9">
        <v>0</v>
      </c>
      <c r="O312" s="12"/>
    </row>
    <row r="313" spans="1:15" ht="82.5" customHeight="1">
      <c r="A313" s="113" t="s">
        <v>337</v>
      </c>
      <c r="B313" s="116" t="s">
        <v>338</v>
      </c>
      <c r="C313" s="16" t="s">
        <v>37</v>
      </c>
      <c r="D313" s="5"/>
      <c r="E313" s="5"/>
      <c r="F313" s="5"/>
      <c r="G313" s="57"/>
      <c r="H313" s="8" t="s">
        <v>499</v>
      </c>
      <c r="I313" s="9">
        <v>0</v>
      </c>
      <c r="J313" s="9">
        <v>0</v>
      </c>
      <c r="K313" s="10">
        <v>107</v>
      </c>
      <c r="L313" s="10">
        <v>107</v>
      </c>
      <c r="M313" s="11">
        <v>1</v>
      </c>
      <c r="N313" s="63">
        <v>0</v>
      </c>
      <c r="O313" s="62"/>
    </row>
    <row r="314" spans="1:15" ht="53.25" customHeight="1">
      <c r="A314" s="6" t="s">
        <v>340</v>
      </c>
      <c r="B314" s="118" t="s">
        <v>504</v>
      </c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20"/>
    </row>
    <row r="315" spans="1:15" ht="45">
      <c r="A315" s="113" t="s">
        <v>341</v>
      </c>
      <c r="B315" s="116" t="s">
        <v>505</v>
      </c>
      <c r="C315" s="16" t="s">
        <v>343</v>
      </c>
      <c r="D315" s="5">
        <v>65348.6</v>
      </c>
      <c r="E315" s="5">
        <v>65348.6</v>
      </c>
      <c r="F315" s="5">
        <v>65348.6</v>
      </c>
      <c r="G315" s="57" t="s">
        <v>46</v>
      </c>
      <c r="H315" s="27" t="s">
        <v>507</v>
      </c>
      <c r="I315" s="23">
        <v>0</v>
      </c>
      <c r="J315" s="23">
        <v>0</v>
      </c>
      <c r="K315" s="61">
        <v>24</v>
      </c>
      <c r="L315" s="61">
        <v>24</v>
      </c>
      <c r="M315" s="25" t="s">
        <v>46</v>
      </c>
      <c r="N315" s="23">
        <v>0</v>
      </c>
      <c r="O315" s="22"/>
    </row>
    <row r="316" spans="1:15" ht="58.5" customHeight="1">
      <c r="A316" s="113" t="s">
        <v>341</v>
      </c>
      <c r="B316" s="116" t="s">
        <v>342</v>
      </c>
      <c r="C316" s="16" t="s">
        <v>36</v>
      </c>
      <c r="D316" s="5">
        <v>88093.38</v>
      </c>
      <c r="E316" s="5">
        <v>88093.38</v>
      </c>
      <c r="F316" s="5">
        <v>88093.38</v>
      </c>
      <c r="G316" s="57" t="s">
        <v>46</v>
      </c>
      <c r="H316" s="8" t="s">
        <v>508</v>
      </c>
      <c r="I316" s="9">
        <v>0</v>
      </c>
      <c r="J316" s="9">
        <v>0</v>
      </c>
      <c r="K316" s="5">
        <v>3</v>
      </c>
      <c r="L316" s="5">
        <v>3</v>
      </c>
      <c r="M316" s="11" t="s">
        <v>46</v>
      </c>
      <c r="N316" s="9">
        <v>0</v>
      </c>
      <c r="O316" s="12"/>
    </row>
    <row r="317" spans="1:15" ht="15">
      <c r="A317" s="113" t="s">
        <v>341</v>
      </c>
      <c r="B317" s="116" t="s">
        <v>342</v>
      </c>
      <c r="C317" s="16" t="s">
        <v>37</v>
      </c>
      <c r="D317" s="5">
        <f>D315+D316</f>
        <v>153441.98</v>
      </c>
      <c r="E317" s="5">
        <f>E315+E316</f>
        <v>153441.98</v>
      </c>
      <c r="F317" s="5">
        <f>F315+F316</f>
        <v>153441.98</v>
      </c>
      <c r="G317" s="48">
        <f>F317/E317</f>
        <v>1</v>
      </c>
      <c r="H317" s="27"/>
      <c r="I317" s="23"/>
      <c r="J317" s="23"/>
      <c r="K317" s="61"/>
      <c r="L317" s="61"/>
      <c r="M317" s="25"/>
      <c r="N317" s="23"/>
      <c r="O317" s="22"/>
    </row>
    <row r="318" spans="1:15" ht="225">
      <c r="A318" s="113" t="s">
        <v>344</v>
      </c>
      <c r="B318" s="116" t="s">
        <v>506</v>
      </c>
      <c r="C318" s="16" t="s">
        <v>343</v>
      </c>
      <c r="D318" s="5">
        <v>141044.9</v>
      </c>
      <c r="E318" s="5">
        <v>141044.9</v>
      </c>
      <c r="F318" s="5">
        <v>141044.9</v>
      </c>
      <c r="G318" s="57" t="s">
        <v>46</v>
      </c>
      <c r="H318" s="8" t="s">
        <v>509</v>
      </c>
      <c r="I318" s="9">
        <v>0</v>
      </c>
      <c r="J318" s="9">
        <v>0</v>
      </c>
      <c r="K318" s="5">
        <v>835</v>
      </c>
      <c r="L318" s="5">
        <v>1164</v>
      </c>
      <c r="M318" s="11">
        <v>1.39</v>
      </c>
      <c r="N318" s="9">
        <v>0</v>
      </c>
      <c r="O318" s="8" t="s">
        <v>694</v>
      </c>
    </row>
    <row r="319" spans="1:15" ht="90">
      <c r="A319" s="113" t="s">
        <v>344</v>
      </c>
      <c r="B319" s="116" t="s">
        <v>345</v>
      </c>
      <c r="C319" s="16" t="s">
        <v>36</v>
      </c>
      <c r="D319" s="5">
        <v>348310.15</v>
      </c>
      <c r="E319" s="5">
        <v>348310.15</v>
      </c>
      <c r="F319" s="5">
        <v>348310.15</v>
      </c>
      <c r="G319" s="57" t="s">
        <v>46</v>
      </c>
      <c r="H319" s="8" t="s">
        <v>507</v>
      </c>
      <c r="I319" s="9">
        <v>0</v>
      </c>
      <c r="J319" s="9">
        <v>0</v>
      </c>
      <c r="K319" s="5">
        <v>136</v>
      </c>
      <c r="L319" s="5">
        <v>211</v>
      </c>
      <c r="M319" s="11" t="s">
        <v>346</v>
      </c>
      <c r="N319" s="9">
        <v>0</v>
      </c>
      <c r="O319" s="8" t="s">
        <v>691</v>
      </c>
    </row>
    <row r="320" spans="1:15" ht="165">
      <c r="A320" s="113" t="s">
        <v>344</v>
      </c>
      <c r="B320" s="116" t="s">
        <v>345</v>
      </c>
      <c r="C320" s="16"/>
      <c r="D320" s="5"/>
      <c r="E320" s="5"/>
      <c r="F320" s="5"/>
      <c r="G320" s="57"/>
      <c r="H320" s="27" t="s">
        <v>510</v>
      </c>
      <c r="I320" s="23">
        <v>0</v>
      </c>
      <c r="J320" s="23">
        <v>0</v>
      </c>
      <c r="K320" s="61">
        <v>141.0049</v>
      </c>
      <c r="L320" s="61">
        <v>141.0049</v>
      </c>
      <c r="M320" s="25" t="s">
        <v>46</v>
      </c>
      <c r="N320" s="23">
        <v>0</v>
      </c>
      <c r="O320" s="22"/>
    </row>
    <row r="321" spans="1:15" ht="15">
      <c r="A321" s="113" t="s">
        <v>344</v>
      </c>
      <c r="B321" s="116" t="s">
        <v>345</v>
      </c>
      <c r="C321" s="16" t="s">
        <v>37</v>
      </c>
      <c r="D321" s="5">
        <f>D318+D319</f>
        <v>489355.05000000005</v>
      </c>
      <c r="E321" s="5">
        <f>E318+E319</f>
        <v>489355.05000000005</v>
      </c>
      <c r="F321" s="5">
        <f>F318+F319</f>
        <v>489355.05000000005</v>
      </c>
      <c r="G321" s="48">
        <f>F321/E321</f>
        <v>1</v>
      </c>
      <c r="H321" s="33"/>
      <c r="I321" s="32"/>
      <c r="J321" s="32"/>
      <c r="K321" s="79"/>
      <c r="L321" s="79"/>
      <c r="M321" s="80"/>
      <c r="N321" s="32"/>
      <c r="O321" s="33"/>
    </row>
    <row r="322" spans="1:15" ht="45">
      <c r="A322" s="113" t="s">
        <v>347</v>
      </c>
      <c r="B322" s="116" t="s">
        <v>688</v>
      </c>
      <c r="C322" s="16" t="s">
        <v>343</v>
      </c>
      <c r="D322" s="5">
        <v>88379.6</v>
      </c>
      <c r="E322" s="5">
        <v>88379.6</v>
      </c>
      <c r="F322" s="5">
        <v>88379.6</v>
      </c>
      <c r="G322" s="57" t="s">
        <v>46</v>
      </c>
      <c r="H322" s="26"/>
      <c r="I322" s="63"/>
      <c r="J322" s="63"/>
      <c r="K322" s="64"/>
      <c r="L322" s="64"/>
      <c r="M322" s="65"/>
      <c r="N322" s="63"/>
      <c r="O322" s="26"/>
    </row>
    <row r="323" spans="1:15" ht="57" customHeight="1">
      <c r="A323" s="113" t="s">
        <v>347</v>
      </c>
      <c r="B323" s="116" t="s">
        <v>348</v>
      </c>
      <c r="C323" s="16" t="s">
        <v>36</v>
      </c>
      <c r="D323" s="5">
        <v>106141.89</v>
      </c>
      <c r="E323" s="5">
        <v>106141.89</v>
      </c>
      <c r="F323" s="5">
        <v>106141.89</v>
      </c>
      <c r="G323" s="57" t="s">
        <v>46</v>
      </c>
      <c r="H323" s="8" t="s">
        <v>511</v>
      </c>
      <c r="I323" s="9">
        <v>0</v>
      </c>
      <c r="J323" s="9">
        <v>0</v>
      </c>
      <c r="K323" s="5">
        <v>7605</v>
      </c>
      <c r="L323" s="5">
        <v>31255</v>
      </c>
      <c r="M323" s="11" t="s">
        <v>349</v>
      </c>
      <c r="N323" s="9">
        <v>0</v>
      </c>
      <c r="O323" s="8" t="s">
        <v>692</v>
      </c>
    </row>
    <row r="324" spans="1:15" ht="60">
      <c r="A324" s="113" t="s">
        <v>347</v>
      </c>
      <c r="B324" s="116" t="s">
        <v>348</v>
      </c>
      <c r="C324" s="16" t="s">
        <v>37</v>
      </c>
      <c r="D324" s="5">
        <f>D322+D323</f>
        <v>194521.49</v>
      </c>
      <c r="E324" s="5">
        <f>E322+E323</f>
        <v>194521.49</v>
      </c>
      <c r="F324" s="5">
        <f>F322+F323</f>
        <v>194521.49</v>
      </c>
      <c r="G324" s="48">
        <f>F324/E324</f>
        <v>1</v>
      </c>
      <c r="H324" s="8" t="s">
        <v>512</v>
      </c>
      <c r="I324" s="9">
        <v>0</v>
      </c>
      <c r="J324" s="9">
        <v>0</v>
      </c>
      <c r="K324" s="5">
        <v>4</v>
      </c>
      <c r="L324" s="5">
        <v>6.25</v>
      </c>
      <c r="M324" s="11" t="s">
        <v>350</v>
      </c>
      <c r="N324" s="9">
        <v>0</v>
      </c>
      <c r="O324" s="8" t="s">
        <v>692</v>
      </c>
    </row>
    <row r="325" spans="1:15" ht="45">
      <c r="A325" s="113" t="s">
        <v>351</v>
      </c>
      <c r="B325" s="116" t="s">
        <v>689</v>
      </c>
      <c r="C325" s="16" t="s">
        <v>343</v>
      </c>
      <c r="D325" s="5">
        <v>40272.7</v>
      </c>
      <c r="E325" s="5">
        <v>40272.7</v>
      </c>
      <c r="F325" s="5">
        <v>40272.7</v>
      </c>
      <c r="G325" s="57" t="s">
        <v>46</v>
      </c>
      <c r="H325" s="8"/>
      <c r="I325" s="9"/>
      <c r="J325" s="9"/>
      <c r="K325" s="5"/>
      <c r="L325" s="5"/>
      <c r="M325" s="11"/>
      <c r="N325" s="9"/>
      <c r="O325" s="8"/>
    </row>
    <row r="326" spans="1:15" ht="60">
      <c r="A326" s="113" t="s">
        <v>351</v>
      </c>
      <c r="B326" s="116" t="s">
        <v>352</v>
      </c>
      <c r="C326" s="16" t="s">
        <v>36</v>
      </c>
      <c r="D326" s="5">
        <v>9446.68</v>
      </c>
      <c r="E326" s="5">
        <v>9446.68</v>
      </c>
      <c r="F326" s="5">
        <v>9446.68</v>
      </c>
      <c r="G326" s="57" t="s">
        <v>46</v>
      </c>
      <c r="H326" s="8" t="s">
        <v>513</v>
      </c>
      <c r="I326" s="9">
        <v>0</v>
      </c>
      <c r="J326" s="9">
        <v>0</v>
      </c>
      <c r="K326" s="5">
        <v>23</v>
      </c>
      <c r="L326" s="5">
        <v>30</v>
      </c>
      <c r="M326" s="11" t="s">
        <v>353</v>
      </c>
      <c r="N326" s="9">
        <v>0</v>
      </c>
      <c r="O326" s="8" t="s">
        <v>692</v>
      </c>
    </row>
    <row r="327" spans="1:15" ht="15">
      <c r="A327" s="113" t="s">
        <v>351</v>
      </c>
      <c r="B327" s="116" t="s">
        <v>352</v>
      </c>
      <c r="C327" s="16" t="s">
        <v>37</v>
      </c>
      <c r="D327" s="5">
        <f>D325+D326</f>
        <v>49719.38</v>
      </c>
      <c r="E327" s="5">
        <f>E325+E326</f>
        <v>49719.38</v>
      </c>
      <c r="F327" s="5">
        <f>F325+F326</f>
        <v>49719.38</v>
      </c>
      <c r="G327" s="48">
        <f>F327/E327</f>
        <v>1</v>
      </c>
      <c r="H327" s="12"/>
      <c r="I327" s="9"/>
      <c r="J327" s="9"/>
      <c r="K327" s="5"/>
      <c r="L327" s="5"/>
      <c r="M327" s="11"/>
      <c r="N327" s="9"/>
      <c r="O327" s="12"/>
    </row>
    <row r="328" spans="1:15" ht="90">
      <c r="A328" s="113" t="s">
        <v>354</v>
      </c>
      <c r="B328" s="116" t="s">
        <v>690</v>
      </c>
      <c r="C328" s="16" t="s">
        <v>343</v>
      </c>
      <c r="D328" s="5">
        <v>55281.5</v>
      </c>
      <c r="E328" s="5">
        <v>55281.5</v>
      </c>
      <c r="F328" s="5">
        <v>55281.5</v>
      </c>
      <c r="G328" s="57" t="s">
        <v>46</v>
      </c>
      <c r="H328" s="12" t="s">
        <v>514</v>
      </c>
      <c r="I328" s="9">
        <v>0</v>
      </c>
      <c r="J328" s="9">
        <v>0</v>
      </c>
      <c r="K328" s="5">
        <v>169</v>
      </c>
      <c r="L328" s="5">
        <v>174</v>
      </c>
      <c r="M328" s="11" t="s">
        <v>356</v>
      </c>
      <c r="N328" s="9">
        <v>0</v>
      </c>
      <c r="O328" s="12"/>
    </row>
    <row r="329" spans="1:15" ht="45">
      <c r="A329" s="113" t="s">
        <v>354</v>
      </c>
      <c r="B329" s="116" t="s">
        <v>355</v>
      </c>
      <c r="C329" s="16" t="s">
        <v>36</v>
      </c>
      <c r="D329" s="5">
        <v>23467.27</v>
      </c>
      <c r="E329" s="5">
        <v>23467.27</v>
      </c>
      <c r="F329" s="5">
        <v>23467.27</v>
      </c>
      <c r="G329" s="57" t="s">
        <v>46</v>
      </c>
      <c r="H329" s="12" t="s">
        <v>697</v>
      </c>
      <c r="I329" s="9">
        <v>0</v>
      </c>
      <c r="J329" s="9">
        <v>0</v>
      </c>
      <c r="K329" s="5">
        <v>35</v>
      </c>
      <c r="L329" s="5">
        <v>38</v>
      </c>
      <c r="M329" s="11" t="s">
        <v>186</v>
      </c>
      <c r="N329" s="9"/>
      <c r="O329" s="12"/>
    </row>
    <row r="330" spans="1:15" ht="15">
      <c r="A330" s="113" t="s">
        <v>354</v>
      </c>
      <c r="B330" s="116" t="s">
        <v>355</v>
      </c>
      <c r="C330" s="16" t="s">
        <v>37</v>
      </c>
      <c r="D330" s="5">
        <f>D328+D329</f>
        <v>78748.77</v>
      </c>
      <c r="E330" s="5">
        <f>E328+E329</f>
        <v>78748.77</v>
      </c>
      <c r="F330" s="5">
        <f>F328+F329</f>
        <v>78748.77</v>
      </c>
      <c r="G330" s="48">
        <f>F330/E330</f>
        <v>1</v>
      </c>
      <c r="H330" s="22"/>
      <c r="I330" s="23"/>
      <c r="J330" s="23"/>
      <c r="K330" s="23"/>
      <c r="L330" s="23"/>
      <c r="M330" s="68"/>
      <c r="N330" s="23"/>
      <c r="O330" s="22"/>
    </row>
    <row r="331" spans="1:15" ht="104.25" customHeight="1">
      <c r="A331" s="6" t="s">
        <v>357</v>
      </c>
      <c r="B331" s="15" t="s">
        <v>358</v>
      </c>
      <c r="C331" s="16"/>
      <c r="D331" s="45"/>
      <c r="E331" s="45"/>
      <c r="F331" s="45"/>
      <c r="G331" s="46"/>
      <c r="H331" s="8" t="s">
        <v>515</v>
      </c>
      <c r="I331" s="9">
        <v>0</v>
      </c>
      <c r="J331" s="9">
        <v>0</v>
      </c>
      <c r="K331" s="5">
        <v>0.006</v>
      </c>
      <c r="L331" s="5">
        <v>0.48</v>
      </c>
      <c r="M331" s="11">
        <v>48</v>
      </c>
      <c r="N331" s="9">
        <v>0</v>
      </c>
      <c r="O331" s="58" t="s">
        <v>460</v>
      </c>
    </row>
    <row r="332" spans="1:15" ht="84" customHeight="1">
      <c r="A332" s="6" t="s">
        <v>359</v>
      </c>
      <c r="B332" s="15" t="s">
        <v>705</v>
      </c>
      <c r="C332" s="16" t="s">
        <v>37</v>
      </c>
      <c r="D332" s="5"/>
      <c r="E332" s="5"/>
      <c r="F332" s="5"/>
      <c r="G332" s="57"/>
      <c r="H332" s="8" t="s">
        <v>515</v>
      </c>
      <c r="I332" s="9">
        <v>0</v>
      </c>
      <c r="J332" s="9">
        <v>0</v>
      </c>
      <c r="K332" s="5">
        <v>0.537</v>
      </c>
      <c r="L332" s="5">
        <v>0.54</v>
      </c>
      <c r="M332" s="11">
        <v>1</v>
      </c>
      <c r="N332" s="9">
        <v>0</v>
      </c>
      <c r="O332" s="58"/>
    </row>
    <row r="333" spans="1:15" ht="120">
      <c r="A333" s="6" t="s">
        <v>360</v>
      </c>
      <c r="B333" s="15" t="s">
        <v>361</v>
      </c>
      <c r="C333" s="16" t="s">
        <v>36</v>
      </c>
      <c r="D333" s="5">
        <v>1327.24</v>
      </c>
      <c r="E333" s="5">
        <v>1327.24</v>
      </c>
      <c r="F333" s="5">
        <v>1327.24</v>
      </c>
      <c r="G333" s="11">
        <f>F333/E333</f>
        <v>1</v>
      </c>
      <c r="H333" s="8" t="s">
        <v>515</v>
      </c>
      <c r="I333" s="9">
        <v>0</v>
      </c>
      <c r="J333" s="9">
        <v>0</v>
      </c>
      <c r="K333" s="5">
        <v>0.033</v>
      </c>
      <c r="L333" s="5">
        <v>0.062</v>
      </c>
      <c r="M333" s="11" t="s">
        <v>362</v>
      </c>
      <c r="N333" s="9">
        <v>0</v>
      </c>
      <c r="O333" s="58" t="s">
        <v>460</v>
      </c>
    </row>
    <row r="334" spans="1:15" ht="45">
      <c r="A334" s="6" t="s">
        <v>706</v>
      </c>
      <c r="B334" s="15" t="s">
        <v>707</v>
      </c>
      <c r="C334" s="16" t="s">
        <v>36</v>
      </c>
      <c r="D334" s="5">
        <v>134.2</v>
      </c>
      <c r="E334" s="5">
        <v>134.19</v>
      </c>
      <c r="F334" s="5">
        <v>134.19</v>
      </c>
      <c r="G334" s="11">
        <f>F334/E334</f>
        <v>1</v>
      </c>
      <c r="H334" s="8" t="s">
        <v>419</v>
      </c>
      <c r="I334" s="9"/>
      <c r="J334" s="9"/>
      <c r="K334" s="5"/>
      <c r="L334" s="5"/>
      <c r="M334" s="11"/>
      <c r="N334" s="9"/>
      <c r="O334" s="58"/>
    </row>
    <row r="335" spans="1:15" ht="105">
      <c r="A335" s="113" t="s">
        <v>708</v>
      </c>
      <c r="B335" s="116" t="s">
        <v>364</v>
      </c>
      <c r="C335" s="16" t="s">
        <v>343</v>
      </c>
      <c r="D335" s="5">
        <v>24365.8</v>
      </c>
      <c r="E335" s="5">
        <v>24365.8</v>
      </c>
      <c r="F335" s="5">
        <v>24365.8</v>
      </c>
      <c r="G335" s="11">
        <v>1</v>
      </c>
      <c r="H335" s="27" t="s">
        <v>516</v>
      </c>
      <c r="I335" s="23">
        <v>0</v>
      </c>
      <c r="J335" s="23">
        <v>0</v>
      </c>
      <c r="K335" s="61">
        <v>2.999</v>
      </c>
      <c r="L335" s="61">
        <v>2.999</v>
      </c>
      <c r="M335" s="25" t="s">
        <v>46</v>
      </c>
      <c r="N335" s="23">
        <v>0</v>
      </c>
      <c r="O335" s="22"/>
    </row>
    <row r="336" spans="1:15" ht="75">
      <c r="A336" s="113" t="s">
        <v>363</v>
      </c>
      <c r="B336" s="116" t="s">
        <v>364</v>
      </c>
      <c r="C336" s="16" t="s">
        <v>36</v>
      </c>
      <c r="D336" s="5">
        <v>5715.43</v>
      </c>
      <c r="E336" s="5">
        <v>5715.43</v>
      </c>
      <c r="F336" s="5">
        <v>5715.43</v>
      </c>
      <c r="G336" s="57" t="s">
        <v>46</v>
      </c>
      <c r="H336" s="8" t="s">
        <v>517</v>
      </c>
      <c r="I336" s="9">
        <v>0</v>
      </c>
      <c r="J336" s="9">
        <v>0</v>
      </c>
      <c r="K336" s="5">
        <v>25.32</v>
      </c>
      <c r="L336" s="5">
        <v>25.32</v>
      </c>
      <c r="M336" s="11">
        <v>1</v>
      </c>
      <c r="N336" s="9">
        <v>0</v>
      </c>
      <c r="O336" s="26"/>
    </row>
    <row r="337" spans="1:15" ht="75">
      <c r="A337" s="113" t="s">
        <v>363</v>
      </c>
      <c r="B337" s="116" t="s">
        <v>364</v>
      </c>
      <c r="C337" s="16"/>
      <c r="D337" s="5"/>
      <c r="E337" s="5"/>
      <c r="F337" s="5"/>
      <c r="G337" s="57"/>
      <c r="H337" s="27" t="s">
        <v>518</v>
      </c>
      <c r="I337" s="23">
        <v>0</v>
      </c>
      <c r="J337" s="23">
        <v>0</v>
      </c>
      <c r="K337" s="61">
        <v>0.553</v>
      </c>
      <c r="L337" s="61">
        <v>0.553</v>
      </c>
      <c r="M337" s="25" t="s">
        <v>46</v>
      </c>
      <c r="N337" s="23">
        <v>0</v>
      </c>
      <c r="O337" s="22"/>
    </row>
    <row r="338" spans="1:15" ht="105">
      <c r="A338" s="113" t="s">
        <v>363</v>
      </c>
      <c r="B338" s="116" t="s">
        <v>364</v>
      </c>
      <c r="C338" s="16" t="s">
        <v>37</v>
      </c>
      <c r="D338" s="5">
        <f>D335+D336</f>
        <v>30081.23</v>
      </c>
      <c r="E338" s="5">
        <f>E335+E336</f>
        <v>30081.23</v>
      </c>
      <c r="F338" s="5">
        <f>F335+F336</f>
        <v>30081.23</v>
      </c>
      <c r="G338" s="48">
        <f>F338/E338</f>
        <v>1</v>
      </c>
      <c r="H338" s="22" t="s">
        <v>519</v>
      </c>
      <c r="I338" s="23">
        <v>0</v>
      </c>
      <c r="J338" s="23">
        <v>0</v>
      </c>
      <c r="K338" s="61">
        <v>4.598</v>
      </c>
      <c r="L338" s="61">
        <v>4.598</v>
      </c>
      <c r="M338" s="25" t="s">
        <v>46</v>
      </c>
      <c r="N338" s="23">
        <v>0</v>
      </c>
      <c r="O338" s="22"/>
    </row>
    <row r="339" spans="1:15" ht="15">
      <c r="A339" s="6" t="s">
        <v>365</v>
      </c>
      <c r="B339" s="131" t="s">
        <v>366</v>
      </c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2"/>
    </row>
    <row r="340" spans="1:15" ht="45">
      <c r="A340" s="113" t="s">
        <v>367</v>
      </c>
      <c r="B340" s="116" t="s">
        <v>368</v>
      </c>
      <c r="C340" s="16" t="s">
        <v>36</v>
      </c>
      <c r="D340" s="10">
        <v>12440</v>
      </c>
      <c r="E340" s="10">
        <v>12440</v>
      </c>
      <c r="F340" s="10">
        <v>11090</v>
      </c>
      <c r="G340" s="11">
        <f>F340/E340</f>
        <v>0.8914790996784566</v>
      </c>
      <c r="H340" s="8" t="s">
        <v>520</v>
      </c>
      <c r="I340" s="9">
        <v>0</v>
      </c>
      <c r="J340" s="9">
        <v>0</v>
      </c>
      <c r="K340" s="10">
        <v>4066</v>
      </c>
      <c r="L340" s="10">
        <v>4239</v>
      </c>
      <c r="M340" s="11" t="s">
        <v>99</v>
      </c>
      <c r="N340" s="9">
        <v>0</v>
      </c>
      <c r="O340" s="26"/>
    </row>
    <row r="341" spans="1:15" ht="15">
      <c r="A341" s="113" t="s">
        <v>367</v>
      </c>
      <c r="B341" s="116" t="s">
        <v>368</v>
      </c>
      <c r="C341" s="16" t="s">
        <v>37</v>
      </c>
      <c r="D341" s="10">
        <f>D340</f>
        <v>12440</v>
      </c>
      <c r="E341" s="10">
        <f>E340</f>
        <v>12440</v>
      </c>
      <c r="F341" s="10">
        <f>F340</f>
        <v>11090</v>
      </c>
      <c r="G341" s="48">
        <f>F341/E341</f>
        <v>0.8914790996784566</v>
      </c>
      <c r="H341" s="81"/>
      <c r="I341" s="32"/>
      <c r="J341" s="32"/>
      <c r="K341" s="82"/>
      <c r="L341" s="82"/>
      <c r="M341" s="80"/>
      <c r="N341" s="32"/>
      <c r="O341" s="33"/>
    </row>
    <row r="342" spans="1:15" ht="45">
      <c r="A342" s="103" t="s">
        <v>369</v>
      </c>
      <c r="B342" s="105" t="s">
        <v>370</v>
      </c>
      <c r="C342" s="16" t="s">
        <v>36</v>
      </c>
      <c r="D342" s="10">
        <v>7200</v>
      </c>
      <c r="E342" s="10">
        <v>7200</v>
      </c>
      <c r="F342" s="10">
        <v>7200</v>
      </c>
      <c r="G342" s="11" t="s">
        <v>46</v>
      </c>
      <c r="H342" s="27" t="s">
        <v>521</v>
      </c>
      <c r="I342" s="23">
        <v>0</v>
      </c>
      <c r="J342" s="23">
        <v>0</v>
      </c>
      <c r="K342" s="24">
        <v>14</v>
      </c>
      <c r="L342" s="24">
        <v>14</v>
      </c>
      <c r="M342" s="25" t="s">
        <v>46</v>
      </c>
      <c r="N342" s="23">
        <v>0</v>
      </c>
      <c r="O342" s="26"/>
    </row>
    <row r="343" spans="1:15" ht="15">
      <c r="A343" s="104" t="s">
        <v>369</v>
      </c>
      <c r="B343" s="106" t="s">
        <v>370</v>
      </c>
      <c r="C343" s="16" t="s">
        <v>37</v>
      </c>
      <c r="D343" s="10">
        <f>D342</f>
        <v>7200</v>
      </c>
      <c r="E343" s="10">
        <f>E342</f>
        <v>7200</v>
      </c>
      <c r="F343" s="10">
        <f>F342</f>
        <v>7200</v>
      </c>
      <c r="G343" s="11">
        <f>F343/E343</f>
        <v>1</v>
      </c>
      <c r="H343" s="27"/>
      <c r="I343" s="23"/>
      <c r="J343" s="23"/>
      <c r="K343" s="24"/>
      <c r="L343" s="24"/>
      <c r="M343" s="25"/>
      <c r="N343" s="23"/>
      <c r="O343" s="22"/>
    </row>
    <row r="344" spans="1:15" ht="60">
      <c r="A344" s="113" t="s">
        <v>371</v>
      </c>
      <c r="B344" s="116" t="s">
        <v>372</v>
      </c>
      <c r="C344" s="16" t="s">
        <v>36</v>
      </c>
      <c r="D344" s="5">
        <v>16397.62</v>
      </c>
      <c r="E344" s="5">
        <v>16397.62</v>
      </c>
      <c r="F344" s="5">
        <v>16185.26</v>
      </c>
      <c r="G344" s="11">
        <f>F344/E344</f>
        <v>0.987049340087159</v>
      </c>
      <c r="H344" s="8" t="s">
        <v>521</v>
      </c>
      <c r="I344" s="9">
        <v>0</v>
      </c>
      <c r="J344" s="9">
        <v>0</v>
      </c>
      <c r="K344" s="10">
        <v>2</v>
      </c>
      <c r="L344" s="10">
        <v>4</v>
      </c>
      <c r="M344" s="11" t="s">
        <v>129</v>
      </c>
      <c r="N344" s="9">
        <v>0</v>
      </c>
      <c r="O344" s="8" t="s">
        <v>693</v>
      </c>
    </row>
    <row r="345" spans="1:15" ht="15">
      <c r="A345" s="113" t="s">
        <v>371</v>
      </c>
      <c r="B345" s="116" t="s">
        <v>372</v>
      </c>
      <c r="C345" s="16" t="s">
        <v>37</v>
      </c>
      <c r="D345" s="5">
        <f>D344</f>
        <v>16397.62</v>
      </c>
      <c r="E345" s="5">
        <f>E344</f>
        <v>16397.62</v>
      </c>
      <c r="F345" s="5">
        <f>F344</f>
        <v>16185.26</v>
      </c>
      <c r="G345" s="11">
        <f>F345/E345</f>
        <v>0.987049340087159</v>
      </c>
      <c r="H345" s="81"/>
      <c r="I345" s="32"/>
      <c r="J345" s="32"/>
      <c r="K345" s="82"/>
      <c r="L345" s="82"/>
      <c r="M345" s="80"/>
      <c r="N345" s="32"/>
      <c r="O345" s="33"/>
    </row>
    <row r="346" spans="1:15" ht="69.75" customHeight="1">
      <c r="A346" s="113" t="s">
        <v>373</v>
      </c>
      <c r="B346" s="116" t="s">
        <v>374</v>
      </c>
      <c r="C346" s="16" t="s">
        <v>36</v>
      </c>
      <c r="D346" s="10">
        <v>1000</v>
      </c>
      <c r="E346" s="10">
        <v>1000</v>
      </c>
      <c r="F346" s="10">
        <v>650</v>
      </c>
      <c r="G346" s="11">
        <f>F346/E346</f>
        <v>0.65</v>
      </c>
      <c r="H346" s="27" t="s">
        <v>698</v>
      </c>
      <c r="I346" s="23">
        <v>0</v>
      </c>
      <c r="J346" s="23">
        <v>0</v>
      </c>
      <c r="K346" s="24">
        <v>41</v>
      </c>
      <c r="L346" s="24">
        <v>41</v>
      </c>
      <c r="M346" s="25" t="s">
        <v>46</v>
      </c>
      <c r="N346" s="23">
        <v>0</v>
      </c>
      <c r="O346" s="22"/>
    </row>
    <row r="347" spans="1:15" ht="15">
      <c r="A347" s="113" t="s">
        <v>373</v>
      </c>
      <c r="B347" s="116" t="s">
        <v>374</v>
      </c>
      <c r="C347" s="16" t="s">
        <v>37</v>
      </c>
      <c r="D347" s="10">
        <f>D346</f>
        <v>1000</v>
      </c>
      <c r="E347" s="10">
        <f>E346</f>
        <v>1000</v>
      </c>
      <c r="F347" s="10">
        <f>F346</f>
        <v>650</v>
      </c>
      <c r="G347" s="48">
        <f>F347/E347</f>
        <v>0.65</v>
      </c>
      <c r="H347" s="8"/>
      <c r="I347" s="9"/>
      <c r="J347" s="9"/>
      <c r="K347" s="10"/>
      <c r="L347" s="10"/>
      <c r="M347" s="11"/>
      <c r="N347" s="9"/>
      <c r="O347" s="12"/>
    </row>
    <row r="348" spans="1:16" ht="135.75" customHeight="1">
      <c r="A348" s="113" t="s">
        <v>375</v>
      </c>
      <c r="B348" s="116" t="s">
        <v>376</v>
      </c>
      <c r="C348" s="16" t="s">
        <v>36</v>
      </c>
      <c r="D348" s="10">
        <v>200000</v>
      </c>
      <c r="E348" s="10">
        <v>200000</v>
      </c>
      <c r="F348" s="10">
        <v>200000</v>
      </c>
      <c r="G348" s="57" t="s">
        <v>46</v>
      </c>
      <c r="H348" s="8" t="s">
        <v>722</v>
      </c>
      <c r="I348" s="9">
        <v>0</v>
      </c>
      <c r="J348" s="9">
        <v>0</v>
      </c>
      <c r="K348" s="10">
        <v>200</v>
      </c>
      <c r="L348" s="10">
        <v>200</v>
      </c>
      <c r="M348" s="11">
        <v>1</v>
      </c>
      <c r="N348" s="9">
        <v>0</v>
      </c>
      <c r="O348" s="8"/>
      <c r="P348" s="78"/>
    </row>
    <row r="349" spans="1:15" ht="35.25" customHeight="1">
      <c r="A349" s="113" t="s">
        <v>375</v>
      </c>
      <c r="B349" s="116" t="s">
        <v>376</v>
      </c>
      <c r="C349" s="16" t="s">
        <v>37</v>
      </c>
      <c r="D349" s="10">
        <f>D348</f>
        <v>200000</v>
      </c>
      <c r="E349" s="10">
        <f>E348</f>
        <v>200000</v>
      </c>
      <c r="F349" s="10">
        <f>F348</f>
        <v>200000</v>
      </c>
      <c r="G349" s="48">
        <f>F349/E349</f>
        <v>1</v>
      </c>
      <c r="H349" s="94"/>
      <c r="I349" s="95"/>
      <c r="J349" s="95"/>
      <c r="K349" s="96"/>
      <c r="L349" s="96"/>
      <c r="M349" s="97"/>
      <c r="N349" s="95"/>
      <c r="O349" s="94"/>
    </row>
    <row r="350" spans="1:15" ht="79.5" customHeight="1">
      <c r="A350" s="113" t="s">
        <v>377</v>
      </c>
      <c r="B350" s="116" t="s">
        <v>378</v>
      </c>
      <c r="C350" s="16" t="s">
        <v>36</v>
      </c>
      <c r="D350" s="5">
        <v>270</v>
      </c>
      <c r="E350" s="5">
        <v>270</v>
      </c>
      <c r="F350" s="5">
        <v>268.65</v>
      </c>
      <c r="G350" s="83">
        <f>F350/E350</f>
        <v>0.9949999999999999</v>
      </c>
      <c r="H350" s="27" t="s">
        <v>522</v>
      </c>
      <c r="I350" s="23">
        <v>0</v>
      </c>
      <c r="J350" s="23">
        <v>0</v>
      </c>
      <c r="K350" s="24">
        <v>24</v>
      </c>
      <c r="L350" s="24">
        <v>24</v>
      </c>
      <c r="M350" s="25" t="s">
        <v>46</v>
      </c>
      <c r="N350" s="23">
        <v>0</v>
      </c>
      <c r="O350" s="22"/>
    </row>
    <row r="351" spans="1:15" ht="15">
      <c r="A351" s="113" t="s">
        <v>377</v>
      </c>
      <c r="B351" s="116" t="s">
        <v>378</v>
      </c>
      <c r="C351" s="16" t="s">
        <v>37</v>
      </c>
      <c r="D351" s="5">
        <f>D350</f>
        <v>270</v>
      </c>
      <c r="E351" s="5">
        <f>E350</f>
        <v>270</v>
      </c>
      <c r="F351" s="5">
        <f>F350</f>
        <v>268.65</v>
      </c>
      <c r="G351" s="83">
        <f>F351/E351</f>
        <v>0.9949999999999999</v>
      </c>
      <c r="H351" s="12"/>
      <c r="I351" s="9"/>
      <c r="J351" s="9"/>
      <c r="K351" s="9"/>
      <c r="L351" s="9"/>
      <c r="M351" s="19"/>
      <c r="N351" s="9"/>
      <c r="O351" s="12"/>
    </row>
    <row r="352" spans="1:15" ht="15">
      <c r="A352" s="6" t="s">
        <v>379</v>
      </c>
      <c r="B352" s="131" t="s">
        <v>380</v>
      </c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2"/>
    </row>
    <row r="353" spans="1:15" ht="90">
      <c r="A353" s="113" t="s">
        <v>381</v>
      </c>
      <c r="B353" s="116" t="s">
        <v>382</v>
      </c>
      <c r="C353" s="16" t="s">
        <v>343</v>
      </c>
      <c r="D353" s="5">
        <v>64294.4</v>
      </c>
      <c r="E353" s="5">
        <v>64294.4</v>
      </c>
      <c r="F353" s="5">
        <v>64294.4</v>
      </c>
      <c r="G353" s="57" t="s">
        <v>46</v>
      </c>
      <c r="H353" s="8" t="s">
        <v>523</v>
      </c>
      <c r="I353" s="9">
        <v>0</v>
      </c>
      <c r="J353" s="9">
        <v>0</v>
      </c>
      <c r="K353" s="5">
        <v>160735.9</v>
      </c>
      <c r="L353" s="5">
        <v>248585</v>
      </c>
      <c r="M353" s="11" t="s">
        <v>346</v>
      </c>
      <c r="N353" s="9">
        <v>0</v>
      </c>
      <c r="O353" s="8" t="s">
        <v>691</v>
      </c>
    </row>
    <row r="354" spans="1:15" ht="45">
      <c r="A354" s="113" t="s">
        <v>381</v>
      </c>
      <c r="B354" s="116" t="s">
        <v>382</v>
      </c>
      <c r="C354" s="16" t="s">
        <v>36</v>
      </c>
      <c r="D354" s="5">
        <v>46558.01</v>
      </c>
      <c r="E354" s="5">
        <v>46558.01</v>
      </c>
      <c r="F354" s="5">
        <v>46558.01</v>
      </c>
      <c r="G354" s="57" t="s">
        <v>46</v>
      </c>
      <c r="H354" s="8"/>
      <c r="I354" s="9"/>
      <c r="J354" s="9"/>
      <c r="K354" s="5"/>
      <c r="L354" s="5"/>
      <c r="M354" s="11"/>
      <c r="N354" s="9"/>
      <c r="O354" s="12"/>
    </row>
    <row r="355" spans="1:15" ht="15">
      <c r="A355" s="113" t="s">
        <v>381</v>
      </c>
      <c r="B355" s="116" t="s">
        <v>382</v>
      </c>
      <c r="C355" s="16" t="s">
        <v>37</v>
      </c>
      <c r="D355" s="5">
        <f>D353+D354</f>
        <v>110852.41</v>
      </c>
      <c r="E355" s="5">
        <f>E353+E354</f>
        <v>110852.41</v>
      </c>
      <c r="F355" s="5">
        <f>F353+F354</f>
        <v>110852.41</v>
      </c>
      <c r="G355" s="48">
        <f>F355/E355</f>
        <v>1</v>
      </c>
      <c r="H355" s="8"/>
      <c r="I355" s="9"/>
      <c r="J355" s="9"/>
      <c r="K355" s="5"/>
      <c r="L355" s="5"/>
      <c r="M355" s="11"/>
      <c r="N355" s="9"/>
      <c r="O355" s="12"/>
    </row>
    <row r="356" spans="1:15" ht="90">
      <c r="A356" s="113" t="s">
        <v>383</v>
      </c>
      <c r="B356" s="116" t="s">
        <v>384</v>
      </c>
      <c r="C356" s="16" t="s">
        <v>343</v>
      </c>
      <c r="D356" s="5">
        <v>3343.3</v>
      </c>
      <c r="E356" s="5">
        <v>3343.3</v>
      </c>
      <c r="F356" s="5">
        <v>3343.3</v>
      </c>
      <c r="G356" s="57" t="s">
        <v>46</v>
      </c>
      <c r="H356" s="8" t="s">
        <v>524</v>
      </c>
      <c r="I356" s="9">
        <v>0</v>
      </c>
      <c r="J356" s="9">
        <v>0</v>
      </c>
      <c r="K356" s="5">
        <v>1</v>
      </c>
      <c r="L356" s="5">
        <v>5</v>
      </c>
      <c r="M356" s="11" t="s">
        <v>385</v>
      </c>
      <c r="N356" s="9">
        <v>0</v>
      </c>
      <c r="O356" s="8" t="s">
        <v>691</v>
      </c>
    </row>
    <row r="357" spans="1:15" ht="45">
      <c r="A357" s="113" t="s">
        <v>383</v>
      </c>
      <c r="B357" s="116" t="s">
        <v>384</v>
      </c>
      <c r="C357" s="16" t="s">
        <v>36</v>
      </c>
      <c r="D357" s="5">
        <v>2421.01</v>
      </c>
      <c r="E357" s="5">
        <v>2421.01</v>
      </c>
      <c r="F357" s="5">
        <v>2421.01</v>
      </c>
      <c r="G357" s="57" t="s">
        <v>46</v>
      </c>
      <c r="H357" s="8"/>
      <c r="I357" s="9"/>
      <c r="J357" s="9"/>
      <c r="K357" s="9"/>
      <c r="L357" s="9"/>
      <c r="M357" s="19"/>
      <c r="N357" s="9"/>
      <c r="O357" s="12"/>
    </row>
    <row r="358" spans="1:15" ht="15">
      <c r="A358" s="113" t="s">
        <v>383</v>
      </c>
      <c r="B358" s="116" t="s">
        <v>384</v>
      </c>
      <c r="C358" s="16" t="s">
        <v>37</v>
      </c>
      <c r="D358" s="5">
        <f>D356+D357</f>
        <v>5764.31</v>
      </c>
      <c r="E358" s="5">
        <f>E356+E357</f>
        <v>5764.31</v>
      </c>
      <c r="F358" s="5">
        <f>F356+F357</f>
        <v>5764.31</v>
      </c>
      <c r="G358" s="48">
        <f>F358/E358</f>
        <v>1</v>
      </c>
      <c r="H358" s="8"/>
      <c r="I358" s="9"/>
      <c r="J358" s="9"/>
      <c r="K358" s="9"/>
      <c r="L358" s="9"/>
      <c r="M358" s="19"/>
      <c r="N358" s="9"/>
      <c r="O358" s="12"/>
    </row>
    <row r="359" spans="1:15" ht="45">
      <c r="A359" s="113" t="s">
        <v>386</v>
      </c>
      <c r="B359" s="116" t="s">
        <v>387</v>
      </c>
      <c r="C359" s="16" t="s">
        <v>36</v>
      </c>
      <c r="D359" s="5">
        <v>13281.37</v>
      </c>
      <c r="E359" s="5">
        <v>13281.37</v>
      </c>
      <c r="F359" s="5">
        <v>13281.37</v>
      </c>
      <c r="G359" s="57" t="s">
        <v>46</v>
      </c>
      <c r="H359" s="27" t="s">
        <v>525</v>
      </c>
      <c r="I359" s="23">
        <v>0</v>
      </c>
      <c r="J359" s="23">
        <v>0</v>
      </c>
      <c r="K359" s="61">
        <v>1</v>
      </c>
      <c r="L359" s="61">
        <v>1</v>
      </c>
      <c r="M359" s="25" t="s">
        <v>46</v>
      </c>
      <c r="N359" s="23">
        <v>0</v>
      </c>
      <c r="O359" s="22"/>
    </row>
    <row r="360" spans="1:15" ht="45.75" customHeight="1">
      <c r="A360" s="113" t="s">
        <v>386</v>
      </c>
      <c r="B360" s="116" t="s">
        <v>387</v>
      </c>
      <c r="C360" s="16" t="s">
        <v>37</v>
      </c>
      <c r="D360" s="5">
        <f>D359</f>
        <v>13281.37</v>
      </c>
      <c r="E360" s="5">
        <f>E359</f>
        <v>13281.37</v>
      </c>
      <c r="F360" s="5">
        <f>F359</f>
        <v>13281.37</v>
      </c>
      <c r="G360" s="48">
        <f>F360/E360</f>
        <v>1</v>
      </c>
      <c r="H360" s="27" t="s">
        <v>526</v>
      </c>
      <c r="I360" s="23">
        <v>0</v>
      </c>
      <c r="J360" s="23">
        <v>0</v>
      </c>
      <c r="K360" s="61">
        <v>1</v>
      </c>
      <c r="L360" s="61">
        <v>1</v>
      </c>
      <c r="M360" s="25" t="s">
        <v>46</v>
      </c>
      <c r="N360" s="23">
        <v>0</v>
      </c>
      <c r="O360" s="22"/>
    </row>
    <row r="361" spans="1:15" ht="45">
      <c r="A361" s="113" t="s">
        <v>388</v>
      </c>
      <c r="B361" s="116" t="s">
        <v>389</v>
      </c>
      <c r="C361" s="16" t="s">
        <v>36</v>
      </c>
      <c r="D361" s="5">
        <v>12537.26</v>
      </c>
      <c r="E361" s="5">
        <v>12537.26</v>
      </c>
      <c r="F361" s="5">
        <v>12537.26</v>
      </c>
      <c r="G361" s="57" t="s">
        <v>46</v>
      </c>
      <c r="H361" s="27" t="s">
        <v>526</v>
      </c>
      <c r="I361" s="23">
        <v>0</v>
      </c>
      <c r="J361" s="23">
        <v>0</v>
      </c>
      <c r="K361" s="61">
        <v>1</v>
      </c>
      <c r="L361" s="61">
        <v>1</v>
      </c>
      <c r="M361" s="25" t="s">
        <v>46</v>
      </c>
      <c r="N361" s="23">
        <v>0</v>
      </c>
      <c r="O361" s="22"/>
    </row>
    <row r="362" spans="1:15" ht="52.5" customHeight="1">
      <c r="A362" s="113" t="s">
        <v>388</v>
      </c>
      <c r="B362" s="116" t="s">
        <v>389</v>
      </c>
      <c r="C362" s="16" t="s">
        <v>37</v>
      </c>
      <c r="D362" s="5">
        <f>D361</f>
        <v>12537.26</v>
      </c>
      <c r="E362" s="5">
        <f>E361</f>
        <v>12537.26</v>
      </c>
      <c r="F362" s="5">
        <f>F361</f>
        <v>12537.26</v>
      </c>
      <c r="G362" s="48">
        <f>F362/E362</f>
        <v>1</v>
      </c>
      <c r="H362" s="27" t="s">
        <v>525</v>
      </c>
      <c r="I362" s="23">
        <v>0</v>
      </c>
      <c r="J362" s="23">
        <v>0</v>
      </c>
      <c r="K362" s="61">
        <v>1</v>
      </c>
      <c r="L362" s="61">
        <v>1</v>
      </c>
      <c r="M362" s="25" t="s">
        <v>46</v>
      </c>
      <c r="N362" s="23">
        <v>0</v>
      </c>
      <c r="O362" s="22"/>
    </row>
    <row r="363" spans="1:15" ht="45">
      <c r="A363" s="113" t="s">
        <v>390</v>
      </c>
      <c r="B363" s="116" t="s">
        <v>528</v>
      </c>
      <c r="C363" s="16" t="s">
        <v>36</v>
      </c>
      <c r="D363" s="5">
        <v>12695.16</v>
      </c>
      <c r="E363" s="5">
        <v>12695.16</v>
      </c>
      <c r="F363" s="5">
        <v>12695.16</v>
      </c>
      <c r="G363" s="57" t="s">
        <v>46</v>
      </c>
      <c r="H363" s="27" t="s">
        <v>525</v>
      </c>
      <c r="I363" s="23">
        <v>0</v>
      </c>
      <c r="J363" s="23">
        <v>0</v>
      </c>
      <c r="K363" s="61">
        <v>1</v>
      </c>
      <c r="L363" s="61">
        <v>1</v>
      </c>
      <c r="M363" s="25" t="s">
        <v>46</v>
      </c>
      <c r="N363" s="23">
        <v>0</v>
      </c>
      <c r="O363" s="22"/>
    </row>
    <row r="364" spans="1:15" ht="41.25" customHeight="1">
      <c r="A364" s="113" t="s">
        <v>390</v>
      </c>
      <c r="B364" s="116" t="s">
        <v>391</v>
      </c>
      <c r="C364" s="16" t="s">
        <v>37</v>
      </c>
      <c r="D364" s="5">
        <f>D363</f>
        <v>12695.16</v>
      </c>
      <c r="E364" s="5">
        <f>E363</f>
        <v>12695.16</v>
      </c>
      <c r="F364" s="5">
        <f>F363</f>
        <v>12695.16</v>
      </c>
      <c r="G364" s="48">
        <f>F364/E364</f>
        <v>1</v>
      </c>
      <c r="H364" s="27" t="s">
        <v>526</v>
      </c>
      <c r="I364" s="23">
        <v>0</v>
      </c>
      <c r="J364" s="23">
        <v>0</v>
      </c>
      <c r="K364" s="61">
        <v>1</v>
      </c>
      <c r="L364" s="61">
        <v>1</v>
      </c>
      <c r="M364" s="25" t="s">
        <v>46</v>
      </c>
      <c r="N364" s="23">
        <v>0</v>
      </c>
      <c r="O364" s="22"/>
    </row>
    <row r="365" spans="1:15" ht="45">
      <c r="A365" s="113" t="s">
        <v>392</v>
      </c>
      <c r="B365" s="116" t="s">
        <v>527</v>
      </c>
      <c r="C365" s="16" t="s">
        <v>36</v>
      </c>
      <c r="D365" s="5">
        <v>12723.89</v>
      </c>
      <c r="E365" s="5">
        <v>12723.89</v>
      </c>
      <c r="F365" s="5">
        <v>12723.89</v>
      </c>
      <c r="G365" s="57" t="s">
        <v>46</v>
      </c>
      <c r="H365" s="27" t="s">
        <v>525</v>
      </c>
      <c r="I365" s="23">
        <v>0</v>
      </c>
      <c r="J365" s="23">
        <v>0</v>
      </c>
      <c r="K365" s="61">
        <v>1</v>
      </c>
      <c r="L365" s="61">
        <v>1</v>
      </c>
      <c r="M365" s="25" t="s">
        <v>46</v>
      </c>
      <c r="N365" s="23">
        <v>0</v>
      </c>
      <c r="O365" s="22"/>
    </row>
    <row r="366" spans="1:15" ht="45.75" customHeight="1">
      <c r="A366" s="113" t="s">
        <v>392</v>
      </c>
      <c r="B366" s="116" t="s">
        <v>393</v>
      </c>
      <c r="C366" s="16" t="s">
        <v>37</v>
      </c>
      <c r="D366" s="5">
        <f>D365</f>
        <v>12723.89</v>
      </c>
      <c r="E366" s="5">
        <f>E365</f>
        <v>12723.89</v>
      </c>
      <c r="F366" s="5">
        <f>F365</f>
        <v>12723.89</v>
      </c>
      <c r="G366" s="48">
        <f>F366/E366</f>
        <v>1</v>
      </c>
      <c r="H366" s="27" t="s">
        <v>526</v>
      </c>
      <c r="I366" s="23">
        <v>0</v>
      </c>
      <c r="J366" s="23">
        <v>0</v>
      </c>
      <c r="K366" s="61">
        <v>1</v>
      </c>
      <c r="L366" s="61">
        <v>1</v>
      </c>
      <c r="M366" s="25" t="s">
        <v>46</v>
      </c>
      <c r="N366" s="23">
        <v>0</v>
      </c>
      <c r="O366" s="22"/>
    </row>
    <row r="367" spans="1:15" ht="45">
      <c r="A367" s="113" t="s">
        <v>394</v>
      </c>
      <c r="B367" s="116" t="s">
        <v>395</v>
      </c>
      <c r="C367" s="16" t="s">
        <v>36</v>
      </c>
      <c r="D367" s="5">
        <v>12726.81</v>
      </c>
      <c r="E367" s="5">
        <v>12726.81</v>
      </c>
      <c r="F367" s="5">
        <v>12726.81</v>
      </c>
      <c r="G367" s="57" t="s">
        <v>46</v>
      </c>
      <c r="H367" s="27" t="s">
        <v>526</v>
      </c>
      <c r="I367" s="23">
        <v>0</v>
      </c>
      <c r="J367" s="23">
        <v>0</v>
      </c>
      <c r="K367" s="61">
        <v>1</v>
      </c>
      <c r="L367" s="61">
        <v>1</v>
      </c>
      <c r="M367" s="25" t="s">
        <v>46</v>
      </c>
      <c r="N367" s="23">
        <v>0</v>
      </c>
      <c r="O367" s="22"/>
    </row>
    <row r="368" spans="1:15" ht="51.75" customHeight="1">
      <c r="A368" s="113" t="s">
        <v>394</v>
      </c>
      <c r="B368" s="116" t="s">
        <v>395</v>
      </c>
      <c r="C368" s="16" t="s">
        <v>37</v>
      </c>
      <c r="D368" s="5">
        <f>D367</f>
        <v>12726.81</v>
      </c>
      <c r="E368" s="5">
        <f>E367</f>
        <v>12726.81</v>
      </c>
      <c r="F368" s="5">
        <f>F367</f>
        <v>12726.81</v>
      </c>
      <c r="G368" s="48">
        <f>F368/E368</f>
        <v>1</v>
      </c>
      <c r="H368" s="27" t="s">
        <v>525</v>
      </c>
      <c r="I368" s="23">
        <v>0</v>
      </c>
      <c r="J368" s="23">
        <v>0</v>
      </c>
      <c r="K368" s="61">
        <v>1</v>
      </c>
      <c r="L368" s="61">
        <v>1</v>
      </c>
      <c r="M368" s="25" t="s">
        <v>46</v>
      </c>
      <c r="N368" s="23">
        <v>0</v>
      </c>
      <c r="O368" s="22"/>
    </row>
    <row r="369" spans="1:15" ht="45">
      <c r="A369" s="113" t="s">
        <v>396</v>
      </c>
      <c r="B369" s="116" t="s">
        <v>397</v>
      </c>
      <c r="C369" s="16" t="s">
        <v>36</v>
      </c>
      <c r="D369" s="5">
        <v>12720.97</v>
      </c>
      <c r="E369" s="5">
        <v>12720.97</v>
      </c>
      <c r="F369" s="5">
        <v>12720.97</v>
      </c>
      <c r="G369" s="57" t="s">
        <v>46</v>
      </c>
      <c r="H369" s="27" t="s">
        <v>525</v>
      </c>
      <c r="I369" s="23">
        <v>0</v>
      </c>
      <c r="J369" s="23">
        <v>0</v>
      </c>
      <c r="K369" s="61">
        <v>1</v>
      </c>
      <c r="L369" s="61">
        <v>1</v>
      </c>
      <c r="M369" s="25" t="s">
        <v>46</v>
      </c>
      <c r="N369" s="23">
        <v>0</v>
      </c>
      <c r="O369" s="22"/>
    </row>
    <row r="370" spans="1:15" ht="51.75" customHeight="1">
      <c r="A370" s="113" t="s">
        <v>396</v>
      </c>
      <c r="B370" s="116" t="s">
        <v>397</v>
      </c>
      <c r="C370" s="16" t="s">
        <v>37</v>
      </c>
      <c r="D370" s="5">
        <f>D369</f>
        <v>12720.97</v>
      </c>
      <c r="E370" s="5">
        <f>E369</f>
        <v>12720.97</v>
      </c>
      <c r="F370" s="5">
        <f>F369</f>
        <v>12720.97</v>
      </c>
      <c r="G370" s="48">
        <f>F370/E370</f>
        <v>1</v>
      </c>
      <c r="H370" s="27" t="s">
        <v>526</v>
      </c>
      <c r="I370" s="23">
        <v>0</v>
      </c>
      <c r="J370" s="23">
        <v>0</v>
      </c>
      <c r="K370" s="61">
        <v>1</v>
      </c>
      <c r="L370" s="61">
        <v>1</v>
      </c>
      <c r="M370" s="25" t="s">
        <v>46</v>
      </c>
      <c r="N370" s="23">
        <v>0</v>
      </c>
      <c r="O370" s="22"/>
    </row>
    <row r="371" spans="1:15" ht="15.75">
      <c r="A371" s="113"/>
      <c r="B371" s="117" t="s">
        <v>398</v>
      </c>
      <c r="C371" s="52"/>
      <c r="D371" s="55"/>
      <c r="E371" s="55"/>
      <c r="F371" s="55"/>
      <c r="G371" s="71"/>
      <c r="H371" s="8"/>
      <c r="I371" s="9"/>
      <c r="J371" s="9"/>
      <c r="K371" s="9"/>
      <c r="L371" s="9"/>
      <c r="M371" s="19"/>
      <c r="N371" s="9"/>
      <c r="O371" s="12"/>
    </row>
    <row r="372" spans="1:15" ht="47.25">
      <c r="A372" s="113"/>
      <c r="B372" s="117" t="s">
        <v>398</v>
      </c>
      <c r="C372" s="52" t="s">
        <v>343</v>
      </c>
      <c r="D372" s="55">
        <f>D315+D318+D322+D325+D328+D335+D353+D356</f>
        <v>482330.8</v>
      </c>
      <c r="E372" s="55">
        <f>E315+E318+E322+E325+E328+E335+E353+E356</f>
        <v>482330.8</v>
      </c>
      <c r="F372" s="55">
        <f>F315+F318+F322+F325+F328+F335+F353+F356</f>
        <v>482330.8</v>
      </c>
      <c r="G372" s="84">
        <f>F372/E372</f>
        <v>1</v>
      </c>
      <c r="H372" s="12"/>
      <c r="I372" s="9"/>
      <c r="J372" s="9"/>
      <c r="K372" s="9"/>
      <c r="L372" s="9"/>
      <c r="M372" s="19"/>
      <c r="N372" s="9"/>
      <c r="O372" s="12"/>
    </row>
    <row r="373" spans="1:15" ht="47.25">
      <c r="A373" s="113"/>
      <c r="B373" s="117" t="s">
        <v>398</v>
      </c>
      <c r="C373" s="52" t="s">
        <v>36</v>
      </c>
      <c r="D373" s="55">
        <f>D296+D298+D300+D316+D319+D323+D326+D329+D333+D334+D336+D341+D343+D345+D347+D349+D351+D354+D357+D360+D362+D364+D366+D368+D370</f>
        <v>1098295.51</v>
      </c>
      <c r="E373" s="55">
        <f>E296+E298+E300+E316+E319+E323+E326+E329+E333+E334+E336+E341+E343+E345+E347+E349+E351+E354+E357+E360+E362+E364+E366+E368+E370</f>
        <v>1098295.5</v>
      </c>
      <c r="F373" s="55">
        <f>F296+F298+F300+F316+F319+F323+F326+F329+F333+F334+F336+F341+F343+F345+F347+F349+F351+F354+F357+F360+F362+F364+F366+F368+F370</f>
        <v>1096381.79</v>
      </c>
      <c r="G373" s="54">
        <f>F373/E373</f>
        <v>0.9982575636520409</v>
      </c>
      <c r="H373" s="12"/>
      <c r="I373" s="9"/>
      <c r="J373" s="9"/>
      <c r="K373" s="9"/>
      <c r="L373" s="9"/>
      <c r="M373" s="19"/>
      <c r="N373" s="9"/>
      <c r="O373" s="12"/>
    </row>
    <row r="374" spans="1:15" ht="15.75">
      <c r="A374" s="113"/>
      <c r="B374" s="117" t="s">
        <v>398</v>
      </c>
      <c r="C374" s="52" t="s">
        <v>37</v>
      </c>
      <c r="D374" s="55">
        <f>D372+D373</f>
        <v>1580626.31</v>
      </c>
      <c r="E374" s="55">
        <f>E372+E373</f>
        <v>1580626.3</v>
      </c>
      <c r="F374" s="55">
        <f>F372+F373</f>
        <v>1578712.59</v>
      </c>
      <c r="G374" s="85">
        <f>F374/E374</f>
        <v>0.9987892710629958</v>
      </c>
      <c r="H374" s="50"/>
      <c r="I374" s="9"/>
      <c r="J374" s="9"/>
      <c r="K374" s="9"/>
      <c r="L374" s="9"/>
      <c r="M374" s="19"/>
      <c r="N374" s="9"/>
      <c r="O374" s="12"/>
    </row>
    <row r="375" spans="1:15" ht="15.75">
      <c r="A375" s="13" t="s">
        <v>399</v>
      </c>
      <c r="B375" s="118" t="s">
        <v>400</v>
      </c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20"/>
    </row>
    <row r="376" spans="1:15" ht="15.75">
      <c r="A376" s="13" t="s">
        <v>401</v>
      </c>
      <c r="B376" s="118" t="s">
        <v>402</v>
      </c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2"/>
    </row>
    <row r="377" spans="1:16" ht="15">
      <c r="A377" s="113" t="s">
        <v>403</v>
      </c>
      <c r="B377" s="118" t="s">
        <v>404</v>
      </c>
      <c r="C377" s="119"/>
      <c r="D377" s="119"/>
      <c r="E377" s="119"/>
      <c r="F377" s="119"/>
      <c r="G377" s="120"/>
      <c r="H377" s="8" t="s">
        <v>529</v>
      </c>
      <c r="I377" s="9">
        <v>1706</v>
      </c>
      <c r="J377" s="9">
        <v>1769</v>
      </c>
      <c r="K377" s="9">
        <v>1725</v>
      </c>
      <c r="L377" s="9">
        <v>1843</v>
      </c>
      <c r="M377" s="19">
        <v>1.068</v>
      </c>
      <c r="N377" s="9">
        <v>0</v>
      </c>
      <c r="O377" s="12" t="s">
        <v>531</v>
      </c>
      <c r="P377" s="78"/>
    </row>
    <row r="378" spans="1:15" ht="24" customHeight="1">
      <c r="A378" s="113"/>
      <c r="B378" s="118" t="s">
        <v>404</v>
      </c>
      <c r="C378" s="119"/>
      <c r="D378" s="119"/>
      <c r="E378" s="119"/>
      <c r="F378" s="119"/>
      <c r="G378" s="120"/>
      <c r="H378" s="8" t="s">
        <v>530</v>
      </c>
      <c r="I378" s="9">
        <v>34221</v>
      </c>
      <c r="J378" s="9">
        <v>37648</v>
      </c>
      <c r="K378" s="9">
        <v>34241</v>
      </c>
      <c r="L378" s="9">
        <v>43756</v>
      </c>
      <c r="M378" s="19">
        <v>1.277</v>
      </c>
      <c r="N378" s="9">
        <v>0</v>
      </c>
      <c r="O378" s="12" t="s">
        <v>531</v>
      </c>
    </row>
    <row r="379" spans="1:15" ht="24.75" customHeight="1">
      <c r="A379" s="6" t="s">
        <v>405</v>
      </c>
      <c r="B379" s="118" t="s">
        <v>406</v>
      </c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20"/>
    </row>
    <row r="380" spans="1:15" ht="30">
      <c r="A380" s="113" t="s">
        <v>407</v>
      </c>
      <c r="B380" s="116" t="s">
        <v>408</v>
      </c>
      <c r="C380" s="123" t="s">
        <v>36</v>
      </c>
      <c r="D380" s="134">
        <v>2063000</v>
      </c>
      <c r="E380" s="134">
        <v>2063000</v>
      </c>
      <c r="F380" s="134">
        <v>2063000</v>
      </c>
      <c r="G380" s="161">
        <f>F380/E380</f>
        <v>1</v>
      </c>
      <c r="H380" s="8" t="s">
        <v>530</v>
      </c>
      <c r="I380" s="9">
        <v>100</v>
      </c>
      <c r="J380" s="9">
        <v>100</v>
      </c>
      <c r="K380" s="5">
        <v>3839</v>
      </c>
      <c r="L380" s="5">
        <v>2920</v>
      </c>
      <c r="M380" s="11">
        <f>L380/K380</f>
        <v>0.7606147434227664</v>
      </c>
      <c r="N380" s="9">
        <v>0</v>
      </c>
      <c r="O380" s="175" t="s">
        <v>727</v>
      </c>
    </row>
    <row r="381" spans="1:15" ht="27" customHeight="1">
      <c r="A381" s="113" t="s">
        <v>407</v>
      </c>
      <c r="B381" s="116" t="s">
        <v>408</v>
      </c>
      <c r="C381" s="124"/>
      <c r="D381" s="135"/>
      <c r="E381" s="135"/>
      <c r="F381" s="135"/>
      <c r="G381" s="162"/>
      <c r="H381" s="8" t="s">
        <v>532</v>
      </c>
      <c r="I381" s="9">
        <v>10</v>
      </c>
      <c r="J381" s="9">
        <v>10</v>
      </c>
      <c r="K381" s="5">
        <v>19020.76</v>
      </c>
      <c r="L381" s="5">
        <v>14533</v>
      </c>
      <c r="M381" s="11">
        <f aca="true" t="shared" si="3" ref="M381:M388">L381/K381</f>
        <v>0.7640599008662116</v>
      </c>
      <c r="N381" s="9">
        <v>0</v>
      </c>
      <c r="O381" s="176"/>
    </row>
    <row r="382" spans="1:15" ht="15">
      <c r="A382" s="113" t="s">
        <v>407</v>
      </c>
      <c r="B382" s="116" t="s">
        <v>408</v>
      </c>
      <c r="C382" s="140"/>
      <c r="D382" s="136"/>
      <c r="E382" s="136"/>
      <c r="F382" s="136"/>
      <c r="G382" s="163"/>
      <c r="H382" s="8" t="s">
        <v>529</v>
      </c>
      <c r="I382" s="9">
        <v>3</v>
      </c>
      <c r="J382" s="9">
        <v>3</v>
      </c>
      <c r="K382" s="5">
        <v>8</v>
      </c>
      <c r="L382" s="5">
        <v>8</v>
      </c>
      <c r="M382" s="11">
        <f t="shared" si="3"/>
        <v>1</v>
      </c>
      <c r="N382" s="9">
        <v>0</v>
      </c>
      <c r="O382" s="176"/>
    </row>
    <row r="383" spans="1:15" ht="59.25" customHeight="1">
      <c r="A383" s="113" t="s">
        <v>407</v>
      </c>
      <c r="B383" s="116" t="s">
        <v>408</v>
      </c>
      <c r="C383" s="16" t="s">
        <v>37</v>
      </c>
      <c r="D383" s="10">
        <v>2063000</v>
      </c>
      <c r="E383" s="10">
        <v>2063000</v>
      </c>
      <c r="F383" s="10">
        <v>2063000</v>
      </c>
      <c r="G383" s="48">
        <f>F383/E383</f>
        <v>1</v>
      </c>
      <c r="H383" s="8" t="s">
        <v>699</v>
      </c>
      <c r="I383" s="9">
        <v>500</v>
      </c>
      <c r="J383" s="9">
        <v>500</v>
      </c>
      <c r="K383" s="5">
        <v>65518</v>
      </c>
      <c r="L383" s="5">
        <v>58291</v>
      </c>
      <c r="M383" s="11">
        <f t="shared" si="3"/>
        <v>0.889694435117067</v>
      </c>
      <c r="N383" s="9">
        <v>0</v>
      </c>
      <c r="O383" s="177"/>
    </row>
    <row r="384" spans="1:15" ht="156" customHeight="1">
      <c r="A384" s="113" t="s">
        <v>409</v>
      </c>
      <c r="B384" s="116" t="s">
        <v>410</v>
      </c>
      <c r="C384" s="123" t="s">
        <v>36</v>
      </c>
      <c r="D384" s="153">
        <v>6500000</v>
      </c>
      <c r="E384" s="153">
        <v>6500000</v>
      </c>
      <c r="F384" s="153">
        <v>5090259.9</v>
      </c>
      <c r="G384" s="166">
        <f>F384/E384</f>
        <v>0.7831169076923078</v>
      </c>
      <c r="H384" s="38" t="s">
        <v>699</v>
      </c>
      <c r="I384" s="39">
        <v>109.3</v>
      </c>
      <c r="J384" s="39">
        <v>90.77</v>
      </c>
      <c r="K384" s="36">
        <v>120.38</v>
      </c>
      <c r="L384" s="36">
        <v>69.99</v>
      </c>
      <c r="M384" s="40">
        <f t="shared" si="3"/>
        <v>0.5814088719056322</v>
      </c>
      <c r="N384" s="39">
        <v>0</v>
      </c>
      <c r="O384" s="38" t="s">
        <v>726</v>
      </c>
    </row>
    <row r="385" spans="1:15" ht="165">
      <c r="A385" s="113" t="s">
        <v>409</v>
      </c>
      <c r="B385" s="116" t="s">
        <v>410</v>
      </c>
      <c r="C385" s="124"/>
      <c r="D385" s="165"/>
      <c r="E385" s="165"/>
      <c r="F385" s="165"/>
      <c r="G385" s="167"/>
      <c r="H385" s="27" t="s">
        <v>530</v>
      </c>
      <c r="I385" s="23">
        <v>34221</v>
      </c>
      <c r="J385" s="23">
        <v>6349</v>
      </c>
      <c r="K385" s="61">
        <v>7154</v>
      </c>
      <c r="L385" s="61">
        <v>8637</v>
      </c>
      <c r="M385" s="11">
        <f t="shared" si="3"/>
        <v>1.2072966172770478</v>
      </c>
      <c r="N385" s="23">
        <v>0</v>
      </c>
      <c r="O385" s="22" t="s">
        <v>738</v>
      </c>
    </row>
    <row r="386" spans="1:15" ht="15">
      <c r="A386" s="113" t="s">
        <v>409</v>
      </c>
      <c r="B386" s="116" t="s">
        <v>410</v>
      </c>
      <c r="C386" s="140"/>
      <c r="D386" s="154"/>
      <c r="E386" s="154"/>
      <c r="F386" s="154"/>
      <c r="G386" s="168"/>
      <c r="H386" s="27" t="s">
        <v>529</v>
      </c>
      <c r="I386" s="23">
        <v>1706</v>
      </c>
      <c r="J386" s="23">
        <v>5</v>
      </c>
      <c r="K386" s="61">
        <v>5</v>
      </c>
      <c r="L386" s="61">
        <v>5</v>
      </c>
      <c r="M386" s="11">
        <f t="shared" si="3"/>
        <v>1</v>
      </c>
      <c r="N386" s="23">
        <v>0</v>
      </c>
      <c r="O386" s="22"/>
    </row>
    <row r="387" spans="1:15" ht="93" customHeight="1">
      <c r="A387" s="113" t="s">
        <v>409</v>
      </c>
      <c r="B387" s="116" t="s">
        <v>410</v>
      </c>
      <c r="C387" s="16" t="s">
        <v>37</v>
      </c>
      <c r="D387" s="5">
        <v>6500000</v>
      </c>
      <c r="E387" s="5">
        <v>6500000</v>
      </c>
      <c r="F387" s="5">
        <v>5090259.9</v>
      </c>
      <c r="G387" s="17">
        <f aca="true" t="shared" si="4" ref="G387:G396">F387/E387</f>
        <v>0.7831169076923078</v>
      </c>
      <c r="H387" s="8" t="s">
        <v>532</v>
      </c>
      <c r="I387" s="9">
        <v>36.53</v>
      </c>
      <c r="J387" s="9">
        <v>70.56</v>
      </c>
      <c r="K387" s="5">
        <v>40.48</v>
      </c>
      <c r="L387" s="5">
        <v>27.77</v>
      </c>
      <c r="M387" s="11">
        <f t="shared" si="3"/>
        <v>0.6860177865612649</v>
      </c>
      <c r="N387" s="9">
        <v>0</v>
      </c>
      <c r="O387" s="12" t="s">
        <v>725</v>
      </c>
    </row>
    <row r="388" spans="1:15" ht="69.75" customHeight="1">
      <c r="A388" s="6" t="s">
        <v>411</v>
      </c>
      <c r="B388" s="15" t="s">
        <v>412</v>
      </c>
      <c r="C388" s="16" t="s">
        <v>709</v>
      </c>
      <c r="D388" s="5">
        <v>260</v>
      </c>
      <c r="E388" s="5">
        <v>260</v>
      </c>
      <c r="F388" s="5">
        <v>258.7</v>
      </c>
      <c r="G388" s="17">
        <f t="shared" si="4"/>
        <v>0.995</v>
      </c>
      <c r="H388" s="27" t="s">
        <v>700</v>
      </c>
      <c r="I388" s="23">
        <v>8</v>
      </c>
      <c r="J388" s="23">
        <v>8</v>
      </c>
      <c r="K388" s="61">
        <v>10</v>
      </c>
      <c r="L388" s="61">
        <v>10</v>
      </c>
      <c r="M388" s="11">
        <f t="shared" si="3"/>
        <v>1</v>
      </c>
      <c r="N388" s="23">
        <v>0</v>
      </c>
      <c r="O388" s="22"/>
    </row>
    <row r="389" spans="1:15" ht="60">
      <c r="A389" s="6" t="s">
        <v>413</v>
      </c>
      <c r="B389" s="15" t="s">
        <v>414</v>
      </c>
      <c r="C389" s="16" t="s">
        <v>710</v>
      </c>
      <c r="D389" s="5">
        <v>11631.9</v>
      </c>
      <c r="E389" s="5">
        <v>11631.9</v>
      </c>
      <c r="F389" s="5">
        <v>11256.2</v>
      </c>
      <c r="G389" s="17">
        <f t="shared" si="4"/>
        <v>0.9677008915138542</v>
      </c>
      <c r="H389" s="27" t="s">
        <v>533</v>
      </c>
      <c r="I389" s="23">
        <v>1</v>
      </c>
      <c r="J389" s="23">
        <v>1</v>
      </c>
      <c r="K389" s="61">
        <v>1</v>
      </c>
      <c r="L389" s="61">
        <v>1</v>
      </c>
      <c r="M389" s="25" t="s">
        <v>46</v>
      </c>
      <c r="N389" s="23">
        <v>0</v>
      </c>
      <c r="O389" s="22"/>
    </row>
    <row r="390" spans="1:15" ht="47.25">
      <c r="A390" s="113"/>
      <c r="B390" s="117" t="s">
        <v>415</v>
      </c>
      <c r="C390" s="52" t="s">
        <v>36</v>
      </c>
      <c r="D390" s="53">
        <f>D383+D387+D388+D389</f>
        <v>8574891.9</v>
      </c>
      <c r="E390" s="53">
        <f>E383+E387+E388+E389</f>
        <v>8574891.9</v>
      </c>
      <c r="F390" s="53">
        <f>F383+F387+F388+F389</f>
        <v>7164774.800000001</v>
      </c>
      <c r="G390" s="54">
        <f t="shared" si="4"/>
        <v>0.8355527840531728</v>
      </c>
      <c r="H390" s="77"/>
      <c r="I390" s="9"/>
      <c r="J390" s="9"/>
      <c r="K390" s="9"/>
      <c r="L390" s="9"/>
      <c r="M390" s="19"/>
      <c r="N390" s="9"/>
      <c r="O390" s="12"/>
    </row>
    <row r="391" spans="1:15" ht="15.75">
      <c r="A391" s="113"/>
      <c r="B391" s="117" t="s">
        <v>415</v>
      </c>
      <c r="C391" s="52" t="s">
        <v>37</v>
      </c>
      <c r="D391" s="53">
        <f>D390</f>
        <v>8574891.9</v>
      </c>
      <c r="E391" s="53">
        <f>E390</f>
        <v>8574891.9</v>
      </c>
      <c r="F391" s="53">
        <f>F390</f>
        <v>7164774.800000001</v>
      </c>
      <c r="G391" s="54">
        <f t="shared" si="4"/>
        <v>0.8355527840531728</v>
      </c>
      <c r="H391" s="50"/>
      <c r="I391" s="50"/>
      <c r="J391" s="50"/>
      <c r="K391" s="50"/>
      <c r="L391" s="50"/>
      <c r="M391" s="19"/>
      <c r="N391" s="9"/>
      <c r="O391" s="12"/>
    </row>
    <row r="392" spans="1:15" ht="47.25">
      <c r="A392" s="114" t="s">
        <v>416</v>
      </c>
      <c r="B392" s="115"/>
      <c r="C392" s="86" t="s">
        <v>343</v>
      </c>
      <c r="D392" s="53">
        <f>D245+D372</f>
        <v>530898.8</v>
      </c>
      <c r="E392" s="53">
        <f>E245+E372</f>
        <v>530898.8</v>
      </c>
      <c r="F392" s="53">
        <f>F245+F372</f>
        <v>530898.8</v>
      </c>
      <c r="G392" s="70">
        <f t="shared" si="4"/>
        <v>1</v>
      </c>
      <c r="H392" s="77"/>
      <c r="I392" s="9"/>
      <c r="J392" s="9"/>
      <c r="K392" s="9"/>
      <c r="L392" s="9"/>
      <c r="M392" s="19"/>
      <c r="N392" s="9"/>
      <c r="O392" s="12"/>
    </row>
    <row r="393" spans="1:15" ht="47.25">
      <c r="A393" s="114" t="s">
        <v>416</v>
      </c>
      <c r="B393" s="115"/>
      <c r="C393" s="86" t="s">
        <v>36</v>
      </c>
      <c r="D393" s="53">
        <f>D91+D208+D246+D272+D373+D390</f>
        <v>11863044.595150001</v>
      </c>
      <c r="E393" s="53">
        <f>E91+E208+E246+E272+E373+E390</f>
        <v>11863044.54515</v>
      </c>
      <c r="F393" s="53">
        <f>F91+F208+F246+F272+F373+F390</f>
        <v>10361289.805860002</v>
      </c>
      <c r="G393" s="70">
        <f t="shared" si="4"/>
        <v>0.8734089943290346</v>
      </c>
      <c r="H393" s="12"/>
      <c r="I393" s="9"/>
      <c r="J393" s="9"/>
      <c r="K393" s="9"/>
      <c r="L393" s="9"/>
      <c r="M393" s="19"/>
      <c r="N393" s="9"/>
      <c r="O393" s="12"/>
    </row>
    <row r="394" spans="1:15" ht="31.5">
      <c r="A394" s="114" t="s">
        <v>416</v>
      </c>
      <c r="B394" s="115"/>
      <c r="C394" s="86" t="s">
        <v>136</v>
      </c>
      <c r="D394" s="53">
        <f>D209</f>
        <v>260.68</v>
      </c>
      <c r="E394" s="53">
        <f>E209</f>
        <v>260.68</v>
      </c>
      <c r="F394" s="53">
        <f>F209</f>
        <v>160.68</v>
      </c>
      <c r="G394" s="70">
        <f t="shared" si="4"/>
        <v>0.6163879085468774</v>
      </c>
      <c r="H394" s="12"/>
      <c r="I394" s="9"/>
      <c r="J394" s="9"/>
      <c r="K394" s="9"/>
      <c r="L394" s="9"/>
      <c r="M394" s="19"/>
      <c r="N394" s="9"/>
      <c r="O394" s="12"/>
    </row>
    <row r="395" spans="1:15" ht="31.5">
      <c r="A395" s="114" t="s">
        <v>416</v>
      </c>
      <c r="B395" s="115"/>
      <c r="C395" s="86" t="s">
        <v>153</v>
      </c>
      <c r="D395" s="53">
        <f>D210+D256+D273</f>
        <v>6780.7</v>
      </c>
      <c r="E395" s="53">
        <f>E210+E256+E273</f>
        <v>6780.7</v>
      </c>
      <c r="F395" s="53">
        <f>F210+F256+F273</f>
        <v>6780.7</v>
      </c>
      <c r="G395" s="70">
        <f t="shared" si="4"/>
        <v>1</v>
      </c>
      <c r="H395" s="12"/>
      <c r="I395" s="9"/>
      <c r="J395" s="9"/>
      <c r="K395" s="9"/>
      <c r="L395" s="9"/>
      <c r="M395" s="19"/>
      <c r="N395" s="9"/>
      <c r="O395" s="12"/>
    </row>
    <row r="396" spans="1:15" ht="15.75">
      <c r="A396" s="114" t="s">
        <v>416</v>
      </c>
      <c r="B396" s="115"/>
      <c r="C396" s="86" t="s">
        <v>37</v>
      </c>
      <c r="D396" s="53">
        <f>D391+D374+D271+D257+D247+D211+D92</f>
        <v>12400984.775150001</v>
      </c>
      <c r="E396" s="53">
        <f>E391+E374+E271+E257+E247+E211+E92</f>
        <v>12400984.725150002</v>
      </c>
      <c r="F396" s="53">
        <f>F391+F374+F271+F257+F247+F211+F92</f>
        <v>10899129.985860001</v>
      </c>
      <c r="G396" s="70">
        <f t="shared" si="4"/>
        <v>0.8788922998796909</v>
      </c>
      <c r="H396" s="12"/>
      <c r="I396" s="9"/>
      <c r="J396" s="9"/>
      <c r="K396" s="9"/>
      <c r="L396" s="9"/>
      <c r="M396" s="19"/>
      <c r="N396" s="9"/>
      <c r="O396" s="12"/>
    </row>
    <row r="399" spans="4:7" ht="15">
      <c r="D399" s="3"/>
      <c r="E399" s="3"/>
      <c r="F399" s="3"/>
      <c r="G399" s="3"/>
    </row>
    <row r="401" spans="4:6" ht="15">
      <c r="D401" s="3"/>
      <c r="E401" s="3"/>
      <c r="F401" s="3"/>
    </row>
    <row r="402" spans="4:6" ht="15">
      <c r="D402" s="3"/>
      <c r="E402" s="3"/>
      <c r="F402" s="3"/>
    </row>
    <row r="403" spans="4:6" ht="15">
      <c r="D403" s="3"/>
      <c r="E403" s="3"/>
      <c r="F403" s="3"/>
    </row>
    <row r="404" spans="4:6" ht="15">
      <c r="D404" s="3"/>
      <c r="E404" s="3"/>
      <c r="F404" s="3"/>
    </row>
  </sheetData>
  <sheetProtection/>
  <mergeCells count="325">
    <mergeCell ref="B376:O376"/>
    <mergeCell ref="B379:O379"/>
    <mergeCell ref="O380:O383"/>
    <mergeCell ref="F159:F160"/>
    <mergeCell ref="G159:G160"/>
    <mergeCell ref="G222:G234"/>
    <mergeCell ref="B308:B309"/>
    <mergeCell ref="C380:C382"/>
    <mergeCell ref="D380:D382"/>
    <mergeCell ref="E380:E382"/>
    <mergeCell ref="F380:F382"/>
    <mergeCell ref="G380:G382"/>
    <mergeCell ref="B375:O375"/>
    <mergeCell ref="B28:O28"/>
    <mergeCell ref="B57:O57"/>
    <mergeCell ref="B63:O63"/>
    <mergeCell ref="B71:O71"/>
    <mergeCell ref="C384:C386"/>
    <mergeCell ref="D384:D386"/>
    <mergeCell ref="E384:E386"/>
    <mergeCell ref="F384:F386"/>
    <mergeCell ref="G384:G386"/>
    <mergeCell ref="D159:D160"/>
    <mergeCell ref="B268:B269"/>
    <mergeCell ref="H268:H269"/>
    <mergeCell ref="K268:K269"/>
    <mergeCell ref="L268:L269"/>
    <mergeCell ref="M268:M269"/>
    <mergeCell ref="B136:O136"/>
    <mergeCell ref="B142:O142"/>
    <mergeCell ref="B144:O144"/>
    <mergeCell ref="B171:O171"/>
    <mergeCell ref="C236:C238"/>
    <mergeCell ref="O268:O269"/>
    <mergeCell ref="H3:H5"/>
    <mergeCell ref="B8:G8"/>
    <mergeCell ref="O310:O311"/>
    <mergeCell ref="O3:O5"/>
    <mergeCell ref="N4:N5"/>
    <mergeCell ref="I3:N3"/>
    <mergeCell ref="I4:J4"/>
    <mergeCell ref="K4:L4"/>
    <mergeCell ref="M4:M5"/>
    <mergeCell ref="B7:G7"/>
    <mergeCell ref="A3:A5"/>
    <mergeCell ref="C3:C5"/>
    <mergeCell ref="B3:B5"/>
    <mergeCell ref="E3:E5"/>
    <mergeCell ref="F3:F5"/>
    <mergeCell ref="G3:G5"/>
    <mergeCell ref="D3:D5"/>
    <mergeCell ref="B265:B266"/>
    <mergeCell ref="C222:C234"/>
    <mergeCell ref="D222:D234"/>
    <mergeCell ref="B31:B32"/>
    <mergeCell ref="B9:O9"/>
    <mergeCell ref="B10:G10"/>
    <mergeCell ref="B11:G11"/>
    <mergeCell ref="B14:O14"/>
    <mergeCell ref="B17:O17"/>
    <mergeCell ref="G236:G238"/>
    <mergeCell ref="C18:C26"/>
    <mergeCell ref="D18:D26"/>
    <mergeCell ref="E18:E26"/>
    <mergeCell ref="F18:F26"/>
    <mergeCell ref="B86:O86"/>
    <mergeCell ref="B93:O93"/>
    <mergeCell ref="G18:G26"/>
    <mergeCell ref="C83:C84"/>
    <mergeCell ref="D83:D84"/>
    <mergeCell ref="E83:E84"/>
    <mergeCell ref="B94:O94"/>
    <mergeCell ref="B97:O97"/>
    <mergeCell ref="C159:C160"/>
    <mergeCell ref="B37:B38"/>
    <mergeCell ref="G83:G84"/>
    <mergeCell ref="B199:O199"/>
    <mergeCell ref="B197:B198"/>
    <mergeCell ref="B192:O192"/>
    <mergeCell ref="F83:F84"/>
    <mergeCell ref="E159:E160"/>
    <mergeCell ref="F222:F234"/>
    <mergeCell ref="B267:O267"/>
    <mergeCell ref="B274:O274"/>
    <mergeCell ref="B111:O111"/>
    <mergeCell ref="B116:O116"/>
    <mergeCell ref="B121:O121"/>
    <mergeCell ref="B127:O127"/>
    <mergeCell ref="B260:O260"/>
    <mergeCell ref="B204:O204"/>
    <mergeCell ref="B262:B263"/>
    <mergeCell ref="B212:O212"/>
    <mergeCell ref="B213:O213"/>
    <mergeCell ref="B258:O258"/>
    <mergeCell ref="B259:O259"/>
    <mergeCell ref="G252:G255"/>
    <mergeCell ref="B214:G220"/>
    <mergeCell ref="D236:D238"/>
    <mergeCell ref="E236:E238"/>
    <mergeCell ref="F236:F238"/>
    <mergeCell ref="E222:E234"/>
    <mergeCell ref="A29:A30"/>
    <mergeCell ref="B29:B30"/>
    <mergeCell ref="A31:A32"/>
    <mergeCell ref="B339:O339"/>
    <mergeCell ref="B352:O352"/>
    <mergeCell ref="B33:B34"/>
    <mergeCell ref="A35:A36"/>
    <mergeCell ref="B35:B36"/>
    <mergeCell ref="A37:A38"/>
    <mergeCell ref="B261:O261"/>
    <mergeCell ref="A12:A13"/>
    <mergeCell ref="B12:B13"/>
    <mergeCell ref="A15:A16"/>
    <mergeCell ref="B15:B16"/>
    <mergeCell ref="A18:A27"/>
    <mergeCell ref="B18:B27"/>
    <mergeCell ref="A33:A34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8:A61"/>
    <mergeCell ref="B58:B61"/>
    <mergeCell ref="A64:A70"/>
    <mergeCell ref="B64:B70"/>
    <mergeCell ref="A75:A76"/>
    <mergeCell ref="B75:B76"/>
    <mergeCell ref="A77:A78"/>
    <mergeCell ref="B77:B78"/>
    <mergeCell ref="B74:O74"/>
    <mergeCell ref="A79:A80"/>
    <mergeCell ref="B79:B80"/>
    <mergeCell ref="A81:A82"/>
    <mergeCell ref="B81:B82"/>
    <mergeCell ref="A83:A85"/>
    <mergeCell ref="B83:B85"/>
    <mergeCell ref="A87:A88"/>
    <mergeCell ref="B87:B88"/>
    <mergeCell ref="A89:A90"/>
    <mergeCell ref="B89:B90"/>
    <mergeCell ref="A91:A92"/>
    <mergeCell ref="B91:B92"/>
    <mergeCell ref="A102:A103"/>
    <mergeCell ref="B102:B103"/>
    <mergeCell ref="A106:A107"/>
    <mergeCell ref="B106:B107"/>
    <mergeCell ref="A95:A96"/>
    <mergeCell ref="B95:G96"/>
    <mergeCell ref="A98:A99"/>
    <mergeCell ref="B98:B99"/>
    <mergeCell ref="A100:A101"/>
    <mergeCell ref="B100:B101"/>
    <mergeCell ref="A114:A115"/>
    <mergeCell ref="B114:B115"/>
    <mergeCell ref="A117:A118"/>
    <mergeCell ref="B117:B118"/>
    <mergeCell ref="A123:A124"/>
    <mergeCell ref="B123:B124"/>
    <mergeCell ref="A129:A130"/>
    <mergeCell ref="B129:B130"/>
    <mergeCell ref="A131:A132"/>
    <mergeCell ref="B131:B132"/>
    <mergeCell ref="A133:A135"/>
    <mergeCell ref="B133:B135"/>
    <mergeCell ref="A139:A140"/>
    <mergeCell ref="B139:B140"/>
    <mergeCell ref="A145:A146"/>
    <mergeCell ref="B145:B146"/>
    <mergeCell ref="A147:A148"/>
    <mergeCell ref="B147:B148"/>
    <mergeCell ref="A149:A150"/>
    <mergeCell ref="B149:B150"/>
    <mergeCell ref="A151:A152"/>
    <mergeCell ref="B151:B152"/>
    <mergeCell ref="A153:A154"/>
    <mergeCell ref="B153:B154"/>
    <mergeCell ref="A155:A156"/>
    <mergeCell ref="B155:B156"/>
    <mergeCell ref="A159:A161"/>
    <mergeCell ref="B159:B161"/>
    <mergeCell ref="A162:A163"/>
    <mergeCell ref="B162:B163"/>
    <mergeCell ref="A165:A166"/>
    <mergeCell ref="B165:B166"/>
    <mergeCell ref="A167:A168"/>
    <mergeCell ref="B167:B168"/>
    <mergeCell ref="A172:A173"/>
    <mergeCell ref="B172:B173"/>
    <mergeCell ref="A174:A175"/>
    <mergeCell ref="B174:B175"/>
    <mergeCell ref="A176:A177"/>
    <mergeCell ref="B176:B177"/>
    <mergeCell ref="A179:A180"/>
    <mergeCell ref="B179:B180"/>
    <mergeCell ref="A182:A183"/>
    <mergeCell ref="B182:B183"/>
    <mergeCell ref="A185:A186"/>
    <mergeCell ref="B185:B186"/>
    <mergeCell ref="A187:A188"/>
    <mergeCell ref="B187:B188"/>
    <mergeCell ref="B200:B201"/>
    <mergeCell ref="A202:A203"/>
    <mergeCell ref="B202:B203"/>
    <mergeCell ref="A207:A211"/>
    <mergeCell ref="B207:B211"/>
    <mergeCell ref="A190:A191"/>
    <mergeCell ref="B190:B191"/>
    <mergeCell ref="A193:A194"/>
    <mergeCell ref="B193:B194"/>
    <mergeCell ref="A197:A198"/>
    <mergeCell ref="A236:A237"/>
    <mergeCell ref="B221:O221"/>
    <mergeCell ref="A245:A247"/>
    <mergeCell ref="B245:B247"/>
    <mergeCell ref="A252:A255"/>
    <mergeCell ref="B252:B255"/>
    <mergeCell ref="A225:A227"/>
    <mergeCell ref="B225:B227"/>
    <mergeCell ref="B232:B234"/>
    <mergeCell ref="A232:A234"/>
    <mergeCell ref="A256:A257"/>
    <mergeCell ref="B256:B257"/>
    <mergeCell ref="B248:O248"/>
    <mergeCell ref="B249:O249"/>
    <mergeCell ref="B250:O250"/>
    <mergeCell ref="B251:O251"/>
    <mergeCell ref="C252:C255"/>
    <mergeCell ref="D252:D255"/>
    <mergeCell ref="E252:E255"/>
    <mergeCell ref="F252:F255"/>
    <mergeCell ref="A271:A272"/>
    <mergeCell ref="B271:B272"/>
    <mergeCell ref="A277:A293"/>
    <mergeCell ref="B276:G293"/>
    <mergeCell ref="A295:A296"/>
    <mergeCell ref="B295:B296"/>
    <mergeCell ref="B275:O275"/>
    <mergeCell ref="B294:O294"/>
    <mergeCell ref="A297:A298"/>
    <mergeCell ref="B297:B298"/>
    <mergeCell ref="A299:A300"/>
    <mergeCell ref="B299:B300"/>
    <mergeCell ref="A302:A307"/>
    <mergeCell ref="B302:B307"/>
    <mergeCell ref="B301:O301"/>
    <mergeCell ref="A310:A311"/>
    <mergeCell ref="B310:B311"/>
    <mergeCell ref="A312:A313"/>
    <mergeCell ref="B312:B313"/>
    <mergeCell ref="A315:A317"/>
    <mergeCell ref="B315:B317"/>
    <mergeCell ref="B314:O314"/>
    <mergeCell ref="A318:A321"/>
    <mergeCell ref="B318:B321"/>
    <mergeCell ref="A322:A324"/>
    <mergeCell ref="B322:B324"/>
    <mergeCell ref="A325:A327"/>
    <mergeCell ref="B325:B327"/>
    <mergeCell ref="A342:A343"/>
    <mergeCell ref="B342:B343"/>
    <mergeCell ref="A344:A345"/>
    <mergeCell ref="B344:B345"/>
    <mergeCell ref="A328:A330"/>
    <mergeCell ref="B328:B330"/>
    <mergeCell ref="A335:A338"/>
    <mergeCell ref="B335:B338"/>
    <mergeCell ref="A340:A341"/>
    <mergeCell ref="B340:B341"/>
    <mergeCell ref="A346:A347"/>
    <mergeCell ref="B346:B347"/>
    <mergeCell ref="A348:A349"/>
    <mergeCell ref="B348:B349"/>
    <mergeCell ref="A350:A351"/>
    <mergeCell ref="B350:B351"/>
    <mergeCell ref="A353:A355"/>
    <mergeCell ref="B353:B355"/>
    <mergeCell ref="A356:A358"/>
    <mergeCell ref="B356:B358"/>
    <mergeCell ref="A359:A360"/>
    <mergeCell ref="B359:B360"/>
    <mergeCell ref="A361:A362"/>
    <mergeCell ref="B361:B362"/>
    <mergeCell ref="A363:A364"/>
    <mergeCell ref="B363:B364"/>
    <mergeCell ref="A365:A366"/>
    <mergeCell ref="B365:B366"/>
    <mergeCell ref="A367:A368"/>
    <mergeCell ref="B367:B368"/>
    <mergeCell ref="A369:A370"/>
    <mergeCell ref="B369:B370"/>
    <mergeCell ref="A371:A374"/>
    <mergeCell ref="B371:B374"/>
    <mergeCell ref="A392:B396"/>
    <mergeCell ref="B55:B56"/>
    <mergeCell ref="A384:A387"/>
    <mergeCell ref="B384:B387"/>
    <mergeCell ref="A390:A391"/>
    <mergeCell ref="B390:B391"/>
    <mergeCell ref="A377:A378"/>
    <mergeCell ref="B377:G378"/>
    <mergeCell ref="A380:A383"/>
    <mergeCell ref="B380:B383"/>
    <mergeCell ref="A214:A220"/>
    <mergeCell ref="A2:O2"/>
    <mergeCell ref="A108:A109"/>
    <mergeCell ref="B108:B109"/>
    <mergeCell ref="H108:H109"/>
    <mergeCell ref="K108:K109"/>
    <mergeCell ref="L108:L109"/>
    <mergeCell ref="M108:M109"/>
    <mergeCell ref="O108:O109"/>
    <mergeCell ref="A200:A201"/>
  </mergeCells>
  <printOptions horizontalCentered="1"/>
  <pageMargins left="0.34" right="0.26" top="0.37" bottom="0.29" header="0.31496062992125984" footer="0.31496062992125984"/>
  <pageSetup fitToHeight="0" fitToWidth="1" horizontalDpi="180" verticalDpi="18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2021-11-29T13:30:14Z</dcterms:modified>
  <cp:category/>
  <cp:version/>
  <cp:contentType/>
  <cp:contentStatus/>
</cp:coreProperties>
</file>