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325" windowWidth="19230" windowHeight="3495" tabRatio="614" firstSheet="1" activeTab="3"/>
  </bookViews>
  <sheets>
    <sheet name="рейтинг" sheetId="1" state="hidden" r:id="rId1"/>
    <sheet name="Итоговый общий" sheetId="80" r:id="rId2"/>
    <sheet name="Итоговый по группам" sheetId="81" r:id="rId3"/>
    <sheet name="Показатели" sheetId="79" r:id="rId4"/>
  </sheets>
  <definedNames>
    <definedName name="_xlnm._FilterDatabase" localSheetId="1" hidden="1">'Итоговый общий'!$C$5:$C$47</definedName>
    <definedName name="_xlnm.Print_Area" localSheetId="1">'Итоговый общий'!$B$2:$E$49</definedName>
  </definedNames>
  <calcPr calcId="145621"/>
</workbook>
</file>

<file path=xl/calcChain.xml><?xml version="1.0" encoding="utf-8"?>
<calcChain xmlns="http://schemas.openxmlformats.org/spreadsheetml/2006/main">
  <c r="Q51" i="79" l="1"/>
  <c r="I51" i="79"/>
  <c r="H51" i="79"/>
  <c r="R50" i="79" l="1"/>
  <c r="K50" i="79"/>
  <c r="L50" i="79"/>
  <c r="Q54" i="79" l="1"/>
  <c r="I54" i="79"/>
  <c r="F54" i="79"/>
  <c r="F51" i="79"/>
  <c r="H54" i="79" l="1"/>
  <c r="N5" i="79"/>
  <c r="O5" i="79"/>
  <c r="P5" i="79"/>
  <c r="O49" i="79" l="1"/>
  <c r="N49" i="79"/>
  <c r="O48" i="79"/>
  <c r="N48" i="79"/>
  <c r="O47" i="79"/>
  <c r="N47" i="79"/>
  <c r="O46" i="79"/>
  <c r="N46" i="79"/>
  <c r="O45" i="79"/>
  <c r="N45" i="79"/>
  <c r="O44" i="79"/>
  <c r="N44" i="79"/>
  <c r="O43" i="79"/>
  <c r="N43" i="79"/>
  <c r="O42" i="79"/>
  <c r="N42" i="79"/>
  <c r="O41" i="79"/>
  <c r="N41" i="79"/>
  <c r="O40" i="79"/>
  <c r="N40" i="79"/>
  <c r="O39" i="79"/>
  <c r="N39" i="79"/>
  <c r="O38" i="79"/>
  <c r="N38" i="79"/>
  <c r="O37" i="79"/>
  <c r="N37" i="79"/>
  <c r="O36" i="79"/>
  <c r="N36" i="79"/>
  <c r="O35" i="79"/>
  <c r="N35" i="79"/>
  <c r="O34" i="79"/>
  <c r="N34" i="79"/>
  <c r="O33" i="79"/>
  <c r="N33" i="79"/>
  <c r="O32" i="79"/>
  <c r="N32" i="79"/>
  <c r="O31" i="79"/>
  <c r="N31" i="79"/>
  <c r="O30" i="79"/>
  <c r="N30" i="79"/>
  <c r="O29" i="79"/>
  <c r="N29" i="79"/>
  <c r="O28" i="79"/>
  <c r="N28" i="79"/>
  <c r="O27" i="79"/>
  <c r="N27" i="79"/>
  <c r="O26" i="79"/>
  <c r="N26" i="79"/>
  <c r="O25" i="79"/>
  <c r="N25" i="79"/>
  <c r="O24" i="79"/>
  <c r="N24" i="79"/>
  <c r="O23" i="79"/>
  <c r="N23" i="79"/>
  <c r="O22" i="79"/>
  <c r="N22" i="79"/>
  <c r="O21" i="79"/>
  <c r="N21" i="79"/>
  <c r="O20" i="79"/>
  <c r="N20" i="79"/>
  <c r="O19" i="79"/>
  <c r="N19" i="79"/>
  <c r="O18" i="79"/>
  <c r="N18" i="79"/>
  <c r="O17" i="79"/>
  <c r="N17" i="79"/>
  <c r="O16" i="79"/>
  <c r="N16" i="79"/>
  <c r="O15" i="79"/>
  <c r="N15" i="79"/>
  <c r="O14" i="79"/>
  <c r="N14" i="79"/>
  <c r="O13" i="79"/>
  <c r="N13" i="79"/>
  <c r="O12" i="79"/>
  <c r="N12" i="79"/>
  <c r="O11" i="79"/>
  <c r="N11" i="79"/>
  <c r="O10" i="79"/>
  <c r="N10" i="79"/>
  <c r="O9" i="79"/>
  <c r="N9" i="79"/>
  <c r="O8" i="79"/>
  <c r="N8" i="79"/>
  <c r="O7" i="79"/>
  <c r="N7" i="79"/>
  <c r="O6" i="79"/>
  <c r="P6" i="79" s="1"/>
  <c r="N6" i="79"/>
  <c r="P8" i="79" l="1"/>
  <c r="P10" i="79"/>
  <c r="P12" i="79"/>
  <c r="P14" i="79"/>
  <c r="P16" i="79"/>
  <c r="P18" i="79"/>
  <c r="P20" i="79"/>
  <c r="P22" i="79"/>
  <c r="P24" i="79"/>
  <c r="P26" i="79"/>
  <c r="P28" i="79"/>
  <c r="P30" i="79"/>
  <c r="P32" i="79"/>
  <c r="P34" i="79"/>
  <c r="P36" i="79"/>
  <c r="P38" i="79"/>
  <c r="P40" i="79"/>
  <c r="P42" i="79"/>
  <c r="P44" i="79"/>
  <c r="P46" i="79"/>
  <c r="P48" i="79"/>
  <c r="P7" i="79"/>
  <c r="P9" i="79"/>
  <c r="P11" i="79"/>
  <c r="P13" i="79"/>
  <c r="P15" i="79"/>
  <c r="P17" i="79"/>
  <c r="P19" i="79"/>
  <c r="P21" i="79"/>
  <c r="P23" i="79"/>
  <c r="P25" i="79"/>
  <c r="P27" i="79"/>
  <c r="P29" i="79"/>
  <c r="P31" i="79"/>
  <c r="P33" i="79"/>
  <c r="P35" i="79"/>
  <c r="P37" i="79"/>
  <c r="P39" i="79"/>
  <c r="P41" i="79"/>
  <c r="P43" i="79"/>
  <c r="P45" i="79"/>
  <c r="P47" i="79"/>
  <c r="P49" i="79"/>
  <c r="C10" i="1" l="1"/>
  <c r="C46" i="1"/>
  <c r="C29" i="1" l="1"/>
  <c r="C44" i="1" l="1"/>
  <c r="C9" i="1"/>
  <c r="C41" i="1"/>
  <c r="C34" i="1"/>
  <c r="C43" i="1"/>
  <c r="C27" i="1"/>
  <c r="C48" i="1"/>
  <c r="C7" i="1"/>
  <c r="C18" i="1"/>
  <c r="C21" i="1"/>
  <c r="C5" i="1"/>
  <c r="C13" i="1"/>
  <c r="C51" i="1"/>
  <c r="C24" i="1"/>
  <c r="C37" i="1"/>
  <c r="C28" i="1"/>
  <c r="C36" i="1"/>
  <c r="C30" i="1"/>
  <c r="C40" i="1"/>
  <c r="C32" i="1"/>
  <c r="C45" i="1"/>
  <c r="C23" i="1"/>
  <c r="C22" i="1"/>
  <c r="C6" i="1"/>
  <c r="C31" i="1"/>
  <c r="C47" i="1"/>
  <c r="C39" i="1"/>
  <c r="C12" i="1"/>
  <c r="C26" i="1"/>
  <c r="C35" i="1"/>
  <c r="C42" i="1"/>
  <c r="C38" i="1"/>
  <c r="C17" i="1"/>
  <c r="C11" i="1"/>
  <c r="C16" i="1"/>
  <c r="C15" i="1"/>
  <c r="C14" i="1"/>
  <c r="C19" i="1"/>
  <c r="C8" i="1"/>
  <c r="C20" i="1"/>
  <c r="C50" i="1"/>
  <c r="C25" i="1"/>
  <c r="C33" i="1"/>
  <c r="C49" i="1"/>
</calcChain>
</file>

<file path=xl/sharedStrings.xml><?xml version="1.0" encoding="utf-8"?>
<sst xmlns="http://schemas.openxmlformats.org/spreadsheetml/2006/main" count="504" uniqueCount="298">
  <si>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</si>
  <si>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</si>
  <si>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</si>
  <si>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</si>
  <si>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</si>
  <si>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</si>
  <si>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</si>
  <si>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</si>
  <si>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</si>
  <si>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</si>
  <si>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</si>
  <si>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</si>
  <si>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</si>
  <si>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</si>
  <si>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</si>
  <si>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</si>
  <si>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</si>
  <si>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</si>
  <si>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</si>
  <si>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</si>
  <si>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</si>
  <si>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</si>
  <si>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</si>
  <si>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</si>
  <si>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</si>
  <si>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</si>
  <si>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</si>
  <si>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</si>
  <si>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</si>
  <si>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</si>
  <si>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</si>
  <si>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</si>
  <si>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</si>
  <si>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</si>
  <si>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</si>
  <si>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</si>
  <si>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</si>
  <si>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</si>
  <si>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</si>
  <si>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</si>
  <si>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</si>
  <si>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</si>
  <si>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</si>
  <si>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</si>
  <si>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</si>
  <si>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</si>
  <si>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</si>
  <si>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</si>
  <si>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</si>
  <si>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</si>
  <si>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</si>
  <si>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</si>
  <si>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>Средняя по РТ</t>
  </si>
  <si>
    <t>ранг</t>
  </si>
  <si>
    <t>нормир. значение ДС, %</t>
  </si>
  <si>
    <t>Доля малых и средних предприятий в общем обороте всех предприятий,% (янв-дек 2012)</t>
  </si>
  <si>
    <t xml:space="preserve">Итоговый рейтинг                         </t>
  </si>
  <si>
    <t>-</t>
  </si>
  <si>
    <t xml:space="preserve">    </t>
  </si>
  <si>
    <t>Изменение к январю-декабрю 2014 г.</t>
  </si>
  <si>
    <t>Муниципальные районы с центром - городом республиканского подчинения и городские округа</t>
  </si>
  <si>
    <t>Муниципальные районы, имеющие городское и сельское население</t>
  </si>
  <si>
    <t>Муниципальные районы, имеющие только сельское население</t>
  </si>
  <si>
    <t>0,64</t>
  </si>
  <si>
    <t>0,66</t>
  </si>
  <si>
    <t>0,85</t>
  </si>
  <si>
    <t>1,02</t>
  </si>
  <si>
    <t>0,93</t>
  </si>
  <si>
    <t>Добавленная стоимость на душу населения, тыс.руб. янв.-март. 2015</t>
  </si>
  <si>
    <t>Добавленная стоимость тыс.руб. янв.-март. 2015</t>
  </si>
  <si>
    <t>15,66</t>
  </si>
  <si>
    <t>157,89</t>
  </si>
  <si>
    <t>25,86</t>
  </si>
  <si>
    <t>30,34</t>
  </si>
  <si>
    <t>11,79</t>
  </si>
  <si>
    <t>8,11</t>
  </si>
  <si>
    <t>264,98</t>
  </si>
  <si>
    <t>12,26</t>
  </si>
  <si>
    <t>7,16</t>
  </si>
  <si>
    <t>22,8</t>
  </si>
  <si>
    <t>142,33</t>
  </si>
  <si>
    <t>11,97</t>
  </si>
  <si>
    <t>65,31</t>
  </si>
  <si>
    <t>19,58</t>
  </si>
  <si>
    <t>14,56</t>
  </si>
  <si>
    <t>16,84</t>
  </si>
  <si>
    <t>10,7</t>
  </si>
  <si>
    <t>62,92</t>
  </si>
  <si>
    <t>106,65</t>
  </si>
  <si>
    <t>22,12</t>
  </si>
  <si>
    <t>13,28</t>
  </si>
  <si>
    <t>15,59</t>
  </si>
  <si>
    <t>10,72</t>
  </si>
  <si>
    <t>77,01</t>
  </si>
  <si>
    <t>129,28</t>
  </si>
  <si>
    <t>12,85</t>
  </si>
  <si>
    <t>44,7</t>
  </si>
  <si>
    <t>7,5</t>
  </si>
  <si>
    <t>7,74</t>
  </si>
  <si>
    <t>117,06</t>
  </si>
  <si>
    <t>195,42</t>
  </si>
  <si>
    <t>132,11</t>
  </si>
  <si>
    <t>13,44</t>
  </si>
  <si>
    <t>3,68</t>
  </si>
  <si>
    <t>22,65</t>
  </si>
  <si>
    <t>139,34</t>
  </si>
  <si>
    <t>5,35</t>
  </si>
  <si>
    <t>10,31</t>
  </si>
  <si>
    <t>86,77</t>
  </si>
  <si>
    <t>12,49</t>
  </si>
  <si>
    <t>173,04</t>
  </si>
  <si>
    <t>15,89</t>
  </si>
  <si>
    <t>34,44</t>
  </si>
  <si>
    <t>41,18</t>
  </si>
  <si>
    <t>27,99</t>
  </si>
  <si>
    <t>0,86</t>
  </si>
  <si>
    <t>1,09</t>
  </si>
  <si>
    <t>0,69</t>
  </si>
  <si>
    <t>0,89</t>
  </si>
  <si>
    <t>1,16</t>
  </si>
  <si>
    <t>1,12</t>
  </si>
  <si>
    <t>1,2</t>
  </si>
  <si>
    <t>44349</t>
  </si>
  <si>
    <t xml:space="preserve">Налог. и неналог. доходы  на душу населения                              (янв-июнь 2015), рублей  </t>
  </si>
  <si>
    <t xml:space="preserve">Налог. и неналог. доходы                                (янв-июнь2015), тыс.рублей  </t>
  </si>
  <si>
    <t xml:space="preserve">Рейтинг социально-экономического развития муниципальных районов и городских округов Республики Татарстан  за январь - июль 2015 года </t>
  </si>
  <si>
    <t>Изменение к январю-июнь 2015 г.</t>
  </si>
  <si>
    <t xml:space="preserve">Рейтинг социально-экономического развития муниципальных районов и городских округов Республики Татарстан за январь - июль 2015 года </t>
  </si>
  <si>
    <t>Изменение к январю-июню 2015 г.</t>
  </si>
  <si>
    <t xml:space="preserve">ЗП к МПБ                                                     (янв-июнь 2015), раз </t>
  </si>
  <si>
    <t>Ур. безраб. на 01.08.15(%)</t>
  </si>
  <si>
    <t>Рейтинг муниципальных образований Республики Татарстан за январь-июль  2015 года</t>
  </si>
  <si>
    <t>0,32</t>
  </si>
  <si>
    <t>1,17</t>
  </si>
  <si>
    <t>1,34</t>
  </si>
  <si>
    <t>0,63</t>
  </si>
  <si>
    <t>0,9</t>
  </si>
  <si>
    <t>0,98</t>
  </si>
  <si>
    <t>1,4</t>
  </si>
  <si>
    <t>0,81</t>
  </si>
  <si>
    <t>0,73</t>
  </si>
  <si>
    <t>0,57</t>
  </si>
  <si>
    <t>0,74</t>
  </si>
  <si>
    <t>1,45</t>
  </si>
  <si>
    <t>1,11</t>
  </si>
  <si>
    <t>0,84</t>
  </si>
  <si>
    <t>0,3</t>
  </si>
  <si>
    <t>0,76</t>
  </si>
  <si>
    <t>0,82</t>
  </si>
  <si>
    <t>0,5</t>
  </si>
  <si>
    <t>1,1</t>
  </si>
  <si>
    <t>0,36</t>
  </si>
  <si>
    <t>1,39</t>
  </si>
  <si>
    <t>1,15</t>
  </si>
  <si>
    <t>0,88</t>
  </si>
  <si>
    <t>0,99</t>
  </si>
  <si>
    <t>0,91</t>
  </si>
  <si>
    <t>0,96</t>
  </si>
  <si>
    <t>Инвест. в осн. капитал (без бюдж средств) в расчете на душу  по полному кругу (янв-июнь 2015), тыс. рублей</t>
  </si>
  <si>
    <t>Инвест. в осн. капитал (без бюдж средств)  по полному кругу (янв-июнь 2015), тыс. рублей</t>
  </si>
  <si>
    <t>15148</t>
  </si>
  <si>
    <t>12658</t>
  </si>
  <si>
    <t>7580</t>
  </si>
  <si>
    <t>14663</t>
  </si>
  <si>
    <t>9703</t>
  </si>
  <si>
    <t>5017</t>
  </si>
  <si>
    <t>93059</t>
  </si>
  <si>
    <t>12944</t>
  </si>
  <si>
    <t>15193</t>
  </si>
  <si>
    <t>2185</t>
  </si>
  <si>
    <t>12845</t>
  </si>
  <si>
    <t>12563</t>
  </si>
  <si>
    <t>32786</t>
  </si>
  <si>
    <t>6983</t>
  </si>
  <si>
    <t>34287</t>
  </si>
  <si>
    <t>43794</t>
  </si>
  <si>
    <t>4423</t>
  </si>
  <si>
    <t>29881</t>
  </si>
  <si>
    <t>11934</t>
  </si>
  <si>
    <t>80856</t>
  </si>
  <si>
    <t>2681</t>
  </si>
  <si>
    <t>4591</t>
  </si>
  <si>
    <t>19339</t>
  </si>
  <si>
    <t>59902</t>
  </si>
  <si>
    <t>10457</t>
  </si>
  <si>
    <t>12199</t>
  </si>
  <si>
    <t>6226</t>
  </si>
  <si>
    <t>11397</t>
  </si>
  <si>
    <t>6297</t>
  </si>
  <si>
    <t>81718</t>
  </si>
  <si>
    <t>2825</t>
  </si>
  <si>
    <t>11970</t>
  </si>
  <si>
    <t>7847</t>
  </si>
  <si>
    <t>10490</t>
  </si>
  <si>
    <t>6562</t>
  </si>
  <si>
    <t>3374</t>
  </si>
  <si>
    <t>6539</t>
  </si>
  <si>
    <t>53477</t>
  </si>
  <si>
    <t>6722</t>
  </si>
  <si>
    <t>3575</t>
  </si>
  <si>
    <t>13218</t>
  </si>
  <si>
    <t>7857</t>
  </si>
  <si>
    <t>313973</t>
  </si>
  <si>
    <t>109296</t>
  </si>
  <si>
    <t>Общая площ. жилых домов, вв. в эксп. (янв.-июль 2015), кв.м.</t>
  </si>
  <si>
    <t>Общая площ. жилых домов, вв. в эксп. в расчете на душу населения (янв-июль 2015), кв.м.</t>
  </si>
  <si>
    <t>Отгружено товаров собственного производства по чистым видам экономической деятельности на душу населения  янв -июль 2015, тыс. руб</t>
  </si>
  <si>
    <t>Отгружено товаров собственного производства по чистым видам экономической деятельности, янв.-июль 2015, тыс. рублей</t>
  </si>
  <si>
    <t>921632</t>
  </si>
  <si>
    <t>9607774</t>
  </si>
  <si>
    <t>5008256</t>
  </si>
  <si>
    <t>1778113</t>
  </si>
  <si>
    <t>693864</t>
  </si>
  <si>
    <t>160712</t>
  </si>
  <si>
    <t>340179126</t>
  </si>
  <si>
    <t>393179</t>
  </si>
  <si>
    <t>885877</t>
  </si>
  <si>
    <t>53716</t>
  </si>
  <si>
    <t>4477309</t>
  </si>
  <si>
    <t>1662278</t>
  </si>
  <si>
    <t>6110151</t>
  </si>
  <si>
    <t>1665673</t>
  </si>
  <si>
    <t>1990613</t>
  </si>
  <si>
    <t>4158134</t>
  </si>
  <si>
    <t>1205094</t>
  </si>
  <si>
    <t>36668907</t>
  </si>
  <si>
    <t>14749200</t>
  </si>
  <si>
    <t>18614753</t>
  </si>
  <si>
    <t>234481</t>
  </si>
  <si>
    <t>592382</t>
  </si>
  <si>
    <t>1384409</t>
  </si>
  <si>
    <t>12049495</t>
  </si>
  <si>
    <t>11313835</t>
  </si>
  <si>
    <t>3569619</t>
  </si>
  <si>
    <t>4051606</t>
  </si>
  <si>
    <t>2059683</t>
  </si>
  <si>
    <t>502303</t>
  </si>
  <si>
    <t>248769124</t>
  </si>
  <si>
    <t>8015011</t>
  </si>
  <si>
    <t>10465527</t>
  </si>
  <si>
    <t>1706751</t>
  </si>
  <si>
    <t>155545</t>
  </si>
  <si>
    <t>1706037</t>
  </si>
  <si>
    <t>2600837</t>
  </si>
  <si>
    <t>93233</t>
  </si>
  <si>
    <t>177482</t>
  </si>
  <si>
    <t>20161796</t>
  </si>
  <si>
    <t>518840</t>
  </si>
  <si>
    <t>3752666</t>
  </si>
  <si>
    <t>6864553</t>
  </si>
  <si>
    <t>2420214</t>
  </si>
  <si>
    <t>177505334</t>
  </si>
  <si>
    <t>89847409</t>
  </si>
  <si>
    <t>Валовая продукция сельского хозяйства на одного работающего в сельском хозяйстве за  янв-июнь 2015 год, тыс. руб</t>
  </si>
  <si>
    <t>Валовая продукция сельского хозяйства за янв-июнь  2015 года (по сельхоз организациям), тыс. руб</t>
  </si>
  <si>
    <t>387409</t>
  </si>
  <si>
    <t>468965</t>
  </si>
  <si>
    <t>290140</t>
  </si>
  <si>
    <t>824015</t>
  </si>
  <si>
    <t>584657</t>
  </si>
  <si>
    <t>904625</t>
  </si>
  <si>
    <t>359032</t>
  </si>
  <si>
    <t>384808</t>
  </si>
  <si>
    <t>769651</t>
  </si>
  <si>
    <t>663021</t>
  </si>
  <si>
    <t>264228</t>
  </si>
  <si>
    <t>950133</t>
  </si>
  <si>
    <t>135320</t>
  </si>
  <si>
    <t>1190290</t>
  </si>
  <si>
    <t>357630</t>
  </si>
  <si>
    <t>405475</t>
  </si>
  <si>
    <t>293491</t>
  </si>
  <si>
    <t>298496</t>
  </si>
  <si>
    <t>386860</t>
  </si>
  <si>
    <t>3543541</t>
  </si>
  <si>
    <t>399549</t>
  </si>
  <si>
    <t>206628</t>
  </si>
  <si>
    <t>838783</t>
  </si>
  <si>
    <t>1688473</t>
  </si>
  <si>
    <t>471155</t>
  </si>
  <si>
    <t>638569</t>
  </si>
  <si>
    <t>119204</t>
  </si>
  <si>
    <t>257793</t>
  </si>
  <si>
    <t>337831</t>
  </si>
  <si>
    <t>975548</t>
  </si>
  <si>
    <t>391005</t>
  </si>
  <si>
    <t>382907</t>
  </si>
  <si>
    <t>1395742</t>
  </si>
  <si>
    <t>257800</t>
  </si>
  <si>
    <t>1115331</t>
  </si>
  <si>
    <t>284920</t>
  </si>
  <si>
    <t>159793</t>
  </si>
  <si>
    <t>196866</t>
  </si>
  <si>
    <t>8501900</t>
  </si>
  <si>
    <t>439137</t>
  </si>
  <si>
    <t>63850</t>
  </si>
  <si>
    <t>382901</t>
  </si>
  <si>
    <t>256020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</si>
</sst>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#,##0.000"/>
    <numFmt numFmtId="167" formatCode="#,##0.0"/>
    <numFmt numFmtId="168" formatCode="#,##0.0000"/>
  </numFmts>
  <fonts count="51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6"/>
      <color theme="6" tint="-0.249977111117893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008000"/>
        </stop>
        <stop position="1">
          <color rgb="FFFF3300"/>
        </stop>
      </gradient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97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33" borderId="0" applyNumberFormat="0" applyAlignment="0" applyProtection="0"/>
    <xf numFmtId="0" fontId="15" fillId="6" borderId="4" applyNumberFormat="0" applyAlignment="0" applyProtection="0"/>
    <xf numFmtId="0" fontId="16" fillId="0" borderId="5" applyNumberFormat="0" applyFill="0" applyAlignment="0" applyProtection="0"/>
    <xf numFmtId="0" fontId="17" fillId="7" borderId="6" applyNumberFormat="0" applyAlignment="0" applyProtection="0"/>
    <xf numFmtId="0" fontId="18" fillId="0" borderId="0" applyNumberFormat="0" applyFill="0" applyBorder="0" applyAlignment="0" applyProtection="0"/>
    <xf numFmtId="0" fontId="5" fillId="8" borderId="7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0"/>
    <xf numFmtId="0" fontId="22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8" fillId="0" borderId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3" fillId="0" borderId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3" fillId="48" borderId="30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3" fillId="0" borderId="0"/>
    <xf numFmtId="0" fontId="3" fillId="0" borderId="0"/>
    <xf numFmtId="0" fontId="32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8" fillId="0" borderId="0"/>
    <xf numFmtId="0" fontId="14" fillId="33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28" fillId="0" borderId="0"/>
    <xf numFmtId="0" fontId="14" fillId="33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4" fillId="33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14" fillId="33" borderId="0" applyNumberFormat="0" applyAlignment="0" applyProtection="0"/>
    <xf numFmtId="0" fontId="22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39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33" fillId="40" borderId="0" applyNumberFormat="0" applyBorder="0" applyAlignment="0" applyProtection="0"/>
    <xf numFmtId="0" fontId="33" fillId="38" borderId="0" applyNumberFormat="0" applyBorder="0" applyAlignment="0" applyProtection="0"/>
    <xf numFmtId="0" fontId="34" fillId="0" borderId="0"/>
    <xf numFmtId="0" fontId="33" fillId="42" borderId="0" applyNumberFormat="0" applyBorder="0" applyAlignment="0" applyProtection="0"/>
    <xf numFmtId="0" fontId="33" fillId="41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45" borderId="0" applyNumberFormat="0" applyBorder="0" applyAlignment="0" applyProtection="0"/>
    <xf numFmtId="0" fontId="33" fillId="0" borderId="0"/>
    <xf numFmtId="0" fontId="33" fillId="0" borderId="0"/>
    <xf numFmtId="0" fontId="34" fillId="0" borderId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46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4" fillId="6" borderId="31" applyNumberFormat="0" applyAlignment="0" applyProtection="0"/>
    <xf numFmtId="0" fontId="46" fillId="0" borderId="0"/>
    <xf numFmtId="0" fontId="1" fillId="0" borderId="0"/>
    <xf numFmtId="0" fontId="1" fillId="8" borderId="7" applyNumberFormat="0" applyFont="0" applyAlignment="0" applyProtection="0"/>
    <xf numFmtId="0" fontId="46" fillId="0" borderId="0"/>
    <xf numFmtId="0" fontId="46" fillId="0" borderId="0"/>
    <xf numFmtId="0" fontId="46" fillId="0" borderId="0"/>
  </cellStyleXfs>
  <cellXfs count="145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23" fillId="0" borderId="12" xfId="42" applyBorder="1" applyAlignment="1">
      <alignment horizontal="center" vertical="center" wrapText="1" shrinkToFit="1"/>
    </xf>
    <xf numFmtId="0" fontId="23" fillId="0" borderId="11" xfId="42" applyBorder="1" applyAlignment="1">
      <alignment horizontal="center" vertical="center" wrapText="1" shrinkToFit="1"/>
    </xf>
    <xf numFmtId="0" fontId="14" fillId="34" borderId="13" xfId="10" applyFill="1" applyBorder="1" applyAlignment="1">
      <alignment vertical="center" wrapText="1"/>
    </xf>
    <xf numFmtId="0" fontId="23" fillId="34" borderId="15" xfId="42" applyFill="1" applyBorder="1" applyAlignment="1">
      <alignment horizontal="center"/>
    </xf>
    <xf numFmtId="0" fontId="23" fillId="34" borderId="14" xfId="42" applyFill="1" applyBorder="1" applyAlignment="1">
      <alignment horizontal="center"/>
    </xf>
    <xf numFmtId="0" fontId="14" fillId="33" borderId="16" xfId="10" applyFill="1" applyBorder="1" applyAlignment="1">
      <alignment vertical="center" wrapText="1"/>
    </xf>
    <xf numFmtId="0" fontId="23" fillId="33" borderId="18" xfId="42" applyFill="1" applyBorder="1" applyAlignment="1">
      <alignment horizontal="center"/>
    </xf>
    <xf numFmtId="0" fontId="23" fillId="33" borderId="17" xfId="42" applyFill="1" applyBorder="1" applyAlignment="1">
      <alignment horizontal="center"/>
    </xf>
    <xf numFmtId="0" fontId="14" fillId="34" borderId="16" xfId="10" applyFill="1" applyBorder="1" applyAlignment="1">
      <alignment vertical="center" wrapText="1"/>
    </xf>
    <xf numFmtId="0" fontId="23" fillId="34" borderId="18" xfId="42" applyFill="1" applyBorder="1" applyAlignment="1">
      <alignment horizontal="center"/>
    </xf>
    <xf numFmtId="0" fontId="23" fillId="34" borderId="17" xfId="42" applyFill="1" applyBorder="1" applyAlignment="1">
      <alignment horizontal="center"/>
    </xf>
    <xf numFmtId="0" fontId="14" fillId="34" borderId="19" xfId="10" applyFill="1" applyBorder="1" applyAlignment="1">
      <alignment vertical="center" wrapText="1"/>
    </xf>
    <xf numFmtId="0" fontId="23" fillId="34" borderId="21" xfId="42" applyFill="1" applyBorder="1" applyAlignment="1">
      <alignment horizontal="center"/>
    </xf>
    <xf numFmtId="0" fontId="23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23" fillId="35" borderId="24" xfId="42" applyFill="1" applyBorder="1" applyAlignment="1">
      <alignment horizontal="center"/>
    </xf>
    <xf numFmtId="0" fontId="23" fillId="35" borderId="23" xfId="42" applyFill="1" applyBorder="1" applyAlignment="1">
      <alignment horizontal="center"/>
    </xf>
    <xf numFmtId="0" fontId="14" fillId="35" borderId="16" xfId="10" applyFill="1" applyBorder="1" applyAlignment="1">
      <alignment vertical="center" wrapText="1"/>
    </xf>
    <xf numFmtId="0" fontId="23" fillId="35" borderId="18" xfId="42" applyFill="1" applyBorder="1" applyAlignment="1">
      <alignment horizontal="center"/>
    </xf>
    <xf numFmtId="0" fontId="23" fillId="35" borderId="17" xfId="42" applyFill="1" applyBorder="1" applyAlignment="1">
      <alignment horizontal="center"/>
    </xf>
    <xf numFmtId="0" fontId="14" fillId="34" borderId="10" xfId="10" applyFill="1" applyBorder="1" applyAlignment="1">
      <alignment vertical="center" wrapText="1"/>
    </xf>
    <xf numFmtId="0" fontId="23" fillId="34" borderId="25" xfId="42" applyFill="1" applyBorder="1" applyAlignment="1">
      <alignment horizontal="center"/>
    </xf>
    <xf numFmtId="0" fontId="23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14" fillId="34" borderId="28" xfId="10" applyFill="1" applyBorder="1" applyAlignment="1">
      <alignment horizontal="center"/>
    </xf>
    <xf numFmtId="0" fontId="14" fillId="33" borderId="29" xfId="10" applyFill="1" applyBorder="1" applyAlignment="1">
      <alignment horizontal="center"/>
    </xf>
    <xf numFmtId="0" fontId="14" fillId="34" borderId="29" xfId="10" applyFill="1" applyBorder="1" applyAlignment="1">
      <alignment horizontal="center"/>
    </xf>
    <xf numFmtId="0" fontId="14" fillId="34" borderId="0" xfId="10" applyFill="1" applyBorder="1" applyAlignment="1">
      <alignment horizontal="center"/>
    </xf>
    <xf numFmtId="0" fontId="14" fillId="35" borderId="29" xfId="10" applyFill="1" applyBorder="1" applyAlignment="1">
      <alignment horizontal="center"/>
    </xf>
    <xf numFmtId="0" fontId="14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27" fillId="0" borderId="27" xfId="0" applyNumberFormat="1" applyFont="1" applyBorder="1" applyAlignment="1">
      <alignment horizontal="center" wrapText="1"/>
    </xf>
    <xf numFmtId="0" fontId="35" fillId="36" borderId="0" xfId="0" applyFont="1" applyFill="1" applyAlignment="1"/>
    <xf numFmtId="0" fontId="0" fillId="36" borderId="0" xfId="0" applyFill="1"/>
    <xf numFmtId="0" fontId="31" fillId="36" borderId="27" xfId="0" applyFont="1" applyFill="1" applyBorder="1" applyAlignment="1">
      <alignment vertical="center" wrapText="1"/>
    </xf>
    <xf numFmtId="0" fontId="0" fillId="0" borderId="0" xfId="0"/>
    <xf numFmtId="0" fontId="26" fillId="0" borderId="27" xfId="0" applyFont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left" vertical="center" wrapText="1"/>
    </xf>
    <xf numFmtId="164" fontId="26" fillId="0" borderId="27" xfId="0" applyNumberFormat="1" applyFont="1" applyBorder="1" applyAlignment="1">
      <alignment horizontal="center" vertical="center" wrapText="1"/>
    </xf>
    <xf numFmtId="0" fontId="0" fillId="0" borderId="0" xfId="0" applyBorder="1"/>
    <xf numFmtId="1" fontId="31" fillId="36" borderId="27" xfId="0" applyNumberFormat="1" applyFont="1" applyFill="1" applyBorder="1" applyAlignment="1">
      <alignment horizontal="center"/>
    </xf>
    <xf numFmtId="0" fontId="30" fillId="0" borderId="27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0" fillId="0" borderId="0" xfId="0" applyFont="1" applyBorder="1"/>
    <xf numFmtId="0" fontId="40" fillId="49" borderId="27" xfId="0" applyFont="1" applyFill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 shrinkToFit="1"/>
    </xf>
    <xf numFmtId="0" fontId="41" fillId="0" borderId="27" xfId="0" applyFont="1" applyBorder="1" applyAlignment="1">
      <alignment horizontal="center" vertical="center" wrapText="1" shrinkToFit="1"/>
    </xf>
    <xf numFmtId="1" fontId="42" fillId="0" borderId="27" xfId="0" applyNumberFormat="1" applyFont="1" applyBorder="1" applyAlignment="1">
      <alignment horizontal="right"/>
    </xf>
    <xf numFmtId="1" fontId="43" fillId="0" borderId="27" xfId="0" applyNumberFormat="1" applyFont="1" applyBorder="1" applyAlignment="1">
      <alignment horizontal="right"/>
    </xf>
    <xf numFmtId="0" fontId="0" fillId="0" borderId="27" xfId="0" applyBorder="1"/>
    <xf numFmtId="164" fontId="29" fillId="52" borderId="27" xfId="104" applyNumberFormat="1" applyFont="1" applyFill="1" applyBorder="1" applyAlignment="1">
      <alignment horizontal="center" vertical="center"/>
    </xf>
    <xf numFmtId="3" fontId="31" fillId="52" borderId="27" xfId="0" applyNumberFormat="1" applyFont="1" applyFill="1" applyBorder="1" applyAlignment="1">
      <alignment horizontal="center" wrapText="1"/>
    </xf>
    <xf numFmtId="164" fontId="47" fillId="52" borderId="27" xfId="104" applyNumberFormat="1" applyFont="1" applyFill="1" applyBorder="1" applyAlignment="1">
      <alignment horizontal="center" vertical="center"/>
    </xf>
    <xf numFmtId="3" fontId="45" fillId="52" borderId="27" xfId="0" applyNumberFormat="1" applyFont="1" applyFill="1" applyBorder="1" applyAlignment="1">
      <alignment horizontal="center" wrapText="1"/>
    </xf>
    <xf numFmtId="3" fontId="31" fillId="36" borderId="27" xfId="0" applyNumberFormat="1" applyFont="1" applyFill="1" applyBorder="1" applyAlignment="1">
      <alignment horizontal="center" wrapText="1"/>
    </xf>
    <xf numFmtId="4" fontId="31" fillId="36" borderId="27" xfId="0" applyNumberFormat="1" applyFont="1" applyFill="1" applyBorder="1" applyAlignment="1">
      <alignment vertical="center" wrapText="1"/>
    </xf>
    <xf numFmtId="2" fontId="31" fillId="36" borderId="27" xfId="0" applyNumberFormat="1" applyFont="1" applyFill="1" applyBorder="1" applyAlignment="1">
      <alignment horizontal="center" vertical="center"/>
    </xf>
    <xf numFmtId="1" fontId="42" fillId="36" borderId="27" xfId="0" applyNumberFormat="1" applyFont="1" applyFill="1" applyBorder="1" applyAlignment="1">
      <alignment horizontal="right"/>
    </xf>
    <xf numFmtId="0" fontId="44" fillId="36" borderId="0" xfId="0" applyFont="1" applyFill="1"/>
    <xf numFmtId="0" fontId="45" fillId="36" borderId="27" xfId="0" applyFont="1" applyFill="1" applyBorder="1" applyAlignment="1">
      <alignment vertical="center" wrapText="1"/>
    </xf>
    <xf numFmtId="4" fontId="45" fillId="36" borderId="27" xfId="0" applyNumberFormat="1" applyFont="1" applyFill="1" applyBorder="1" applyAlignment="1">
      <alignment vertical="center" wrapText="1"/>
    </xf>
    <xf numFmtId="2" fontId="45" fillId="36" borderId="27" xfId="0" applyNumberFormat="1" applyFont="1" applyFill="1" applyBorder="1" applyAlignment="1">
      <alignment horizontal="center" vertical="center"/>
    </xf>
    <xf numFmtId="1" fontId="46" fillId="36" borderId="27" xfId="0" applyNumberFormat="1" applyFont="1" applyFill="1" applyBorder="1" applyAlignment="1">
      <alignment horizontal="right"/>
    </xf>
    <xf numFmtId="1" fontId="45" fillId="36" borderId="27" xfId="0" applyNumberFormat="1" applyFont="1" applyFill="1" applyBorder="1" applyAlignment="1">
      <alignment horizontal="center"/>
    </xf>
    <xf numFmtId="164" fontId="31" fillId="36" borderId="27" xfId="0" applyNumberFormat="1" applyFont="1" applyFill="1" applyBorder="1" applyAlignment="1">
      <alignment horizontal="center" vertical="center"/>
    </xf>
    <xf numFmtId="0" fontId="41" fillId="51" borderId="27" xfId="0" applyFont="1" applyFill="1" applyBorder="1" applyAlignment="1">
      <alignment horizontal="center" vertical="center" wrapText="1"/>
    </xf>
    <xf numFmtId="0" fontId="0" fillId="36" borderId="27" xfId="0" applyFont="1" applyFill="1" applyBorder="1" applyAlignment="1">
      <alignment horizontal="center" vertical="center" wrapText="1"/>
    </xf>
    <xf numFmtId="0" fontId="45" fillId="54" borderId="27" xfId="0" applyFont="1" applyFill="1" applyBorder="1" applyAlignment="1">
      <alignment horizontal="center" vertical="center" wrapText="1"/>
    </xf>
    <xf numFmtId="0" fontId="45" fillId="55" borderId="27" xfId="0" applyFont="1" applyFill="1" applyBorder="1" applyAlignment="1">
      <alignment horizontal="center" vertical="center" wrapText="1"/>
    </xf>
    <xf numFmtId="0" fontId="45" fillId="50" borderId="27" xfId="0" applyFont="1" applyFill="1" applyBorder="1" applyAlignment="1">
      <alignment horizontal="center" vertical="center" wrapText="1"/>
    </xf>
    <xf numFmtId="0" fontId="45" fillId="56" borderId="27" xfId="0" applyFont="1" applyFill="1" applyBorder="1" applyAlignment="1">
      <alignment horizontal="center" vertical="center" wrapText="1"/>
    </xf>
    <xf numFmtId="0" fontId="45" fillId="53" borderId="27" xfId="0" applyFont="1" applyFill="1" applyBorder="1" applyAlignment="1">
      <alignment horizontal="center" vertical="center" wrapText="1"/>
    </xf>
    <xf numFmtId="0" fontId="45" fillId="57" borderId="27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/>
    </xf>
    <xf numFmtId="0" fontId="0" fillId="36" borderId="27" xfId="0" applyFill="1" applyBorder="1" applyAlignment="1">
      <alignment horizontal="center"/>
    </xf>
    <xf numFmtId="0" fontId="39" fillId="58" borderId="27" xfId="0" applyFont="1" applyFill="1" applyBorder="1" applyAlignment="1" applyProtection="1">
      <alignment horizontal="center"/>
      <protection locked="0"/>
    </xf>
    <xf numFmtId="0" fontId="0" fillId="36" borderId="27" xfId="0" applyFill="1" applyBorder="1" applyAlignment="1">
      <alignment horizontal="center" vertical="center"/>
    </xf>
    <xf numFmtId="0" fontId="39" fillId="0" borderId="0" xfId="0" applyFont="1" applyFill="1" applyBorder="1" applyAlignment="1" applyProtection="1">
      <alignment horizontal="center"/>
      <protection locked="0"/>
    </xf>
    <xf numFmtId="0" fontId="0" fillId="36" borderId="0" xfId="0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39" fillId="37" borderId="27" xfId="0" applyFont="1" applyFill="1" applyBorder="1" applyAlignment="1">
      <alignment horizontal="center"/>
    </xf>
    <xf numFmtId="0" fontId="0" fillId="0" borderId="32" xfId="0" applyBorder="1"/>
    <xf numFmtId="0" fontId="45" fillId="0" borderId="27" xfId="0" applyFont="1" applyFill="1" applyBorder="1" applyAlignment="1">
      <alignment horizontal="center" vertical="center" wrapText="1"/>
    </xf>
    <xf numFmtId="2" fontId="30" fillId="0" borderId="27" xfId="0" applyNumberFormat="1" applyFont="1" applyFill="1" applyBorder="1" applyAlignment="1">
      <alignment horizontal="center" vertical="center"/>
    </xf>
    <xf numFmtId="3" fontId="26" fillId="0" borderId="27" xfId="0" applyNumberFormat="1" applyFont="1" applyFill="1" applyBorder="1" applyAlignment="1">
      <alignment horizontal="center" vertical="center" wrapText="1"/>
    </xf>
    <xf numFmtId="4" fontId="26" fillId="0" borderId="27" xfId="0" applyNumberFormat="1" applyFont="1" applyFill="1" applyBorder="1" applyAlignment="1">
      <alignment horizontal="center" vertical="center" wrapText="1"/>
    </xf>
    <xf numFmtId="164" fontId="26" fillId="59" borderId="27" xfId="0" applyNumberFormat="1" applyFont="1" applyFill="1" applyBorder="1" applyAlignment="1">
      <alignment horizontal="center" vertical="center" wrapText="1"/>
    </xf>
    <xf numFmtId="0" fontId="26" fillId="59" borderId="27" xfId="0" applyFont="1" applyFill="1" applyBorder="1" applyAlignment="1">
      <alignment horizontal="center" vertical="center" wrapText="1"/>
    </xf>
    <xf numFmtId="2" fontId="26" fillId="0" borderId="27" xfId="0" applyNumberFormat="1" applyFont="1" applyFill="1" applyBorder="1" applyAlignment="1">
      <alignment horizontal="center" vertical="center" wrapText="1"/>
    </xf>
    <xf numFmtId="4" fontId="30" fillId="0" borderId="27" xfId="0" applyNumberFormat="1" applyFont="1" applyBorder="1" applyAlignment="1">
      <alignment vertical="center" wrapText="1"/>
    </xf>
    <xf numFmtId="10" fontId="42" fillId="0" borderId="27" xfId="0" applyNumberFormat="1" applyFont="1" applyFill="1" applyBorder="1"/>
    <xf numFmtId="165" fontId="30" fillId="0" borderId="27" xfId="0" applyNumberFormat="1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 wrapText="1"/>
    </xf>
    <xf numFmtId="166" fontId="26" fillId="0" borderId="27" xfId="0" applyNumberFormat="1" applyFont="1" applyFill="1" applyBorder="1" applyAlignment="1">
      <alignment horizontal="center" vertical="center" wrapText="1"/>
    </xf>
    <xf numFmtId="3" fontId="42" fillId="0" borderId="27" xfId="0" applyNumberFormat="1" applyFont="1" applyFill="1" applyBorder="1" applyAlignment="1">
      <alignment horizontal="center"/>
    </xf>
    <xf numFmtId="2" fontId="36" fillId="0" borderId="27" xfId="0" applyNumberFormat="1" applyFont="1" applyFill="1" applyBorder="1" applyAlignment="1">
      <alignment horizontal="center" vertical="center"/>
    </xf>
    <xf numFmtId="4" fontId="31" fillId="0" borderId="27" xfId="0" applyNumberFormat="1" applyFont="1" applyBorder="1" applyAlignment="1">
      <alignment vertical="center" wrapText="1"/>
    </xf>
    <xf numFmtId="2" fontId="31" fillId="0" borderId="27" xfId="0" applyNumberFormat="1" applyFont="1" applyFill="1" applyBorder="1" applyAlignment="1">
      <alignment horizontal="center" vertical="center"/>
    </xf>
    <xf numFmtId="2" fontId="46" fillId="0" borderId="32" xfId="276" applyNumberFormat="1" applyBorder="1"/>
    <xf numFmtId="165" fontId="31" fillId="52" borderId="27" xfId="82" applyNumberFormat="1" applyFont="1" applyFill="1" applyBorder="1" applyAlignment="1">
      <alignment horizontal="center"/>
    </xf>
    <xf numFmtId="2" fontId="46" fillId="0" borderId="32" xfId="295" applyNumberFormat="1" applyBorder="1"/>
    <xf numFmtId="0" fontId="46" fillId="0" borderId="32" xfId="296" applyNumberFormat="1" applyBorder="1"/>
    <xf numFmtId="0" fontId="31" fillId="0" borderId="27" xfId="0" applyFont="1" applyFill="1" applyBorder="1" applyAlignment="1">
      <alignment vertical="center" wrapText="1"/>
    </xf>
    <xf numFmtId="4" fontId="31" fillId="0" borderId="27" xfId="0" applyNumberFormat="1" applyFont="1" applyFill="1" applyBorder="1" applyAlignment="1">
      <alignment vertical="center" wrapText="1"/>
    </xf>
    <xf numFmtId="1" fontId="42" fillId="0" borderId="27" xfId="0" applyNumberFormat="1" applyFont="1" applyFill="1" applyBorder="1" applyAlignment="1">
      <alignment horizontal="right"/>
    </xf>
    <xf numFmtId="1" fontId="31" fillId="0" borderId="27" xfId="0" applyNumberFormat="1" applyFont="1" applyFill="1" applyBorder="1" applyAlignment="1">
      <alignment horizontal="center"/>
    </xf>
    <xf numFmtId="164" fontId="29" fillId="0" borderId="27" xfId="104" applyNumberFormat="1" applyFont="1" applyFill="1" applyBorder="1" applyAlignment="1">
      <alignment horizontal="center" vertical="center"/>
    </xf>
    <xf numFmtId="3" fontId="31" fillId="0" borderId="27" xfId="0" applyNumberFormat="1" applyFont="1" applyFill="1" applyBorder="1" applyAlignment="1">
      <alignment horizontal="center" wrapText="1"/>
    </xf>
    <xf numFmtId="165" fontId="31" fillId="0" borderId="27" xfId="82" applyNumberFormat="1" applyFont="1" applyFill="1" applyBorder="1" applyAlignment="1">
      <alignment horizontal="center"/>
    </xf>
    <xf numFmtId="165" fontId="45" fillId="52" borderId="27" xfId="82" applyNumberFormat="1" applyFont="1" applyFill="1" applyBorder="1" applyAlignment="1">
      <alignment horizontal="center"/>
    </xf>
    <xf numFmtId="0" fontId="0" fillId="0" borderId="0" xfId="0" applyFill="1"/>
    <xf numFmtId="0" fontId="46" fillId="0" borderId="32" xfId="294" applyNumberFormat="1" applyBorder="1" applyAlignment="1">
      <alignment horizontal="right"/>
    </xf>
    <xf numFmtId="0" fontId="46" fillId="0" borderId="32" xfId="295" applyNumberFormat="1" applyBorder="1" applyAlignment="1">
      <alignment horizontal="right"/>
    </xf>
    <xf numFmtId="0" fontId="46" fillId="0" borderId="34" xfId="295" applyNumberFormat="1" applyBorder="1" applyAlignment="1">
      <alignment horizontal="right"/>
    </xf>
    <xf numFmtId="165" fontId="0" fillId="0" borderId="27" xfId="0" applyNumberFormat="1" applyBorder="1"/>
    <xf numFmtId="165" fontId="0" fillId="36" borderId="27" xfId="0" applyNumberFormat="1" applyFill="1" applyBorder="1"/>
    <xf numFmtId="165" fontId="0" fillId="0" borderId="27" xfId="0" applyNumberFormat="1" applyFill="1" applyBorder="1"/>
    <xf numFmtId="165" fontId="44" fillId="36" borderId="27" xfId="0" applyNumberFormat="1" applyFont="1" applyFill="1" applyBorder="1"/>
    <xf numFmtId="1" fontId="46" fillId="0" borderId="27" xfId="0" applyNumberFormat="1" applyFont="1" applyBorder="1" applyAlignment="1">
      <alignment horizontal="right" wrapText="1"/>
    </xf>
    <xf numFmtId="0" fontId="21" fillId="36" borderId="0" xfId="0" applyFont="1" applyFill="1"/>
    <xf numFmtId="167" fontId="48" fillId="0" borderId="27" xfId="0" applyNumberFormat="1" applyFont="1" applyFill="1" applyBorder="1" applyAlignment="1">
      <alignment vertical="center" wrapText="1"/>
    </xf>
    <xf numFmtId="0" fontId="49" fillId="36" borderId="0" xfId="0" applyFont="1" applyFill="1" applyBorder="1" applyAlignment="1">
      <alignment vertical="center" wrapText="1"/>
    </xf>
    <xf numFmtId="1" fontId="49" fillId="36" borderId="0" xfId="0" applyNumberFormat="1" applyFont="1" applyFill="1" applyBorder="1" applyAlignment="1">
      <alignment vertical="center" wrapText="1"/>
    </xf>
    <xf numFmtId="0" fontId="49" fillId="36" borderId="0" xfId="0" applyFont="1" applyFill="1" applyBorder="1" applyAlignment="1">
      <alignment horizontal="center" vertical="center" wrapText="1"/>
    </xf>
    <xf numFmtId="1" fontId="49" fillId="36" borderId="0" xfId="0" applyNumberFormat="1" applyFont="1" applyFill="1" applyBorder="1" applyAlignment="1">
      <alignment horizontal="center" vertical="center" wrapText="1"/>
    </xf>
    <xf numFmtId="164" fontId="50" fillId="52" borderId="0" xfId="104" applyNumberFormat="1" applyFont="1" applyFill="1" applyBorder="1" applyAlignment="1">
      <alignment horizontal="center" vertical="center"/>
    </xf>
    <xf numFmtId="3" fontId="49" fillId="52" borderId="0" xfId="0" applyNumberFormat="1" applyFont="1" applyFill="1" applyBorder="1" applyAlignment="1">
      <alignment horizontal="center" wrapText="1"/>
    </xf>
    <xf numFmtId="165" fontId="49" fillId="52" borderId="0" xfId="82" applyNumberFormat="1" applyFont="1" applyFill="1" applyBorder="1" applyAlignment="1">
      <alignment horizontal="center"/>
    </xf>
    <xf numFmtId="168" fontId="49" fillId="0" borderId="0" xfId="0" applyNumberFormat="1" applyFont="1" applyFill="1" applyBorder="1" applyAlignment="1">
      <alignment horizontal="center" wrapText="1"/>
    </xf>
    <xf numFmtId="3" fontId="49" fillId="0" borderId="0" xfId="0" applyNumberFormat="1" applyFont="1" applyFill="1" applyBorder="1" applyAlignment="1">
      <alignment horizontal="center" wrapText="1"/>
    </xf>
    <xf numFmtId="3" fontId="49" fillId="36" borderId="0" xfId="0" applyNumberFormat="1" applyFont="1" applyFill="1" applyBorder="1" applyAlignment="1">
      <alignment horizontal="center" wrapText="1"/>
    </xf>
    <xf numFmtId="3" fontId="46" fillId="0" borderId="32" xfId="295" applyNumberFormat="1" applyBorder="1" applyAlignment="1">
      <alignment horizontal="right"/>
    </xf>
    <xf numFmtId="0" fontId="25" fillId="0" borderId="0" xfId="0" applyFont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 wrapText="1"/>
    </xf>
    <xf numFmtId="0" fontId="40" fillId="60" borderId="27" xfId="0" applyFont="1" applyFill="1" applyBorder="1" applyAlignment="1">
      <alignment horizontal="center" vertical="center" wrapText="1"/>
    </xf>
    <xf numFmtId="0" fontId="40" fillId="61" borderId="27" xfId="0" applyFont="1" applyFill="1" applyBorder="1" applyAlignment="1">
      <alignment horizontal="center"/>
    </xf>
    <xf numFmtId="0" fontId="40" fillId="61" borderId="33" xfId="0" applyFont="1" applyFill="1" applyBorder="1" applyAlignment="1">
      <alignment horizontal="center"/>
    </xf>
    <xf numFmtId="2" fontId="43" fillId="0" borderId="27" xfId="0" applyNumberFormat="1" applyFont="1" applyFill="1" applyBorder="1"/>
  </cellXfs>
  <cellStyles count="297">
    <cellStyle name="20% - Акцент1" xfId="19" builtinId="30" customBuiltin="1"/>
    <cellStyle name="20% - Акцент1 2" xfId="47"/>
    <cellStyle name="20% - Акцент1 2 2" xfId="130"/>
    <cellStyle name="20% - Акцент1 2 2 2" xfId="257"/>
    <cellStyle name="20% - Акцент1 2 3" xfId="85"/>
    <cellStyle name="20% - Акцент1 2 3 2" xfId="218"/>
    <cellStyle name="20% - Акцент1 2 4" xfId="188"/>
    <cellStyle name="20% - Акцент1 2_Итоговый рейтинг" xfId="160"/>
    <cellStyle name="20% - Акцент1 3" xfId="112"/>
    <cellStyle name="20% - Акцент1 3 2" xfId="240"/>
    <cellStyle name="20% - Акцент1 4" xfId="63"/>
    <cellStyle name="20% - Акцент1 4 2" xfId="201"/>
    <cellStyle name="20% - Акцент1 5" xfId="175"/>
    <cellStyle name="20% - Акцент1 6" xfId="278"/>
    <cellStyle name="20% - Акцент2" xfId="23" builtinId="34" customBuiltin="1"/>
    <cellStyle name="20% - Акцент2 2" xfId="49"/>
    <cellStyle name="20% - Акцент2 2 2" xfId="132"/>
    <cellStyle name="20% - Акцент2 2 2 2" xfId="259"/>
    <cellStyle name="20% - Акцент2 2 3" xfId="87"/>
    <cellStyle name="20% - Акцент2 2 3 2" xfId="220"/>
    <cellStyle name="20% - Акцент2 2 4" xfId="190"/>
    <cellStyle name="20% - Акцент2 2_Итоговый рейтинг" xfId="156"/>
    <cellStyle name="20% - Акцент2 3" xfId="114"/>
    <cellStyle name="20% - Акцент2 3 2" xfId="242"/>
    <cellStyle name="20% - Акцент2 4" xfId="65"/>
    <cellStyle name="20% - Акцент2 4 2" xfId="203"/>
    <cellStyle name="20% - Акцент2 5" xfId="177"/>
    <cellStyle name="20% - Акцент2 6" xfId="279"/>
    <cellStyle name="20% - Акцент3" xfId="27" builtinId="38" customBuiltin="1"/>
    <cellStyle name="20% - Акцент3 2" xfId="51"/>
    <cellStyle name="20% - Акцент3 2 2" xfId="134"/>
    <cellStyle name="20% - Акцент3 2 2 2" xfId="261"/>
    <cellStyle name="20% - Акцент3 2 3" xfId="89"/>
    <cellStyle name="20% - Акцент3 2 3 2" xfId="222"/>
    <cellStyle name="20% - Акцент3 2 4" xfId="192"/>
    <cellStyle name="20% - Акцент3 2_Итоговый рейтинг" xfId="159"/>
    <cellStyle name="20% - Акцент3 3" xfId="116"/>
    <cellStyle name="20% - Акцент3 3 2" xfId="244"/>
    <cellStyle name="20% - Акцент3 4" xfId="67"/>
    <cellStyle name="20% - Акцент3 4 2" xfId="205"/>
    <cellStyle name="20% - Акцент3 5" xfId="179"/>
    <cellStyle name="20% - Акцент3 6" xfId="280"/>
    <cellStyle name="20% - Акцент4" xfId="31" builtinId="42" customBuiltin="1"/>
    <cellStyle name="20% - Акцент4 2" xfId="53"/>
    <cellStyle name="20% - Акцент4 2 2" xfId="136"/>
    <cellStyle name="20% - Акцент4 2 2 2" xfId="263"/>
    <cellStyle name="20% - Акцент4 2 3" xfId="91"/>
    <cellStyle name="20% - Акцент4 2 3 2" xfId="224"/>
    <cellStyle name="20% - Акцент4 2 4" xfId="194"/>
    <cellStyle name="20% - Акцент4 2_Итоговый рейтинг" xfId="163"/>
    <cellStyle name="20% - Акцент4 3" xfId="118"/>
    <cellStyle name="20% - Акцент4 3 2" xfId="246"/>
    <cellStyle name="20% - Акцент4 4" xfId="70"/>
    <cellStyle name="20% - Акцент4 4 2" xfId="207"/>
    <cellStyle name="20% - Акцент4 5" xfId="181"/>
    <cellStyle name="20% - Акцент4 6" xfId="281"/>
    <cellStyle name="20% - Акцент5" xfId="35" builtinId="46" customBuiltin="1"/>
    <cellStyle name="20% - Акцент5 2" xfId="55"/>
    <cellStyle name="20% - Акцент5 2 2" xfId="138"/>
    <cellStyle name="20% - Акцент5 2 2 2" xfId="265"/>
    <cellStyle name="20% - Акцент5 2 3" xfId="93"/>
    <cellStyle name="20% - Акцент5 2 3 2" xfId="226"/>
    <cellStyle name="20% - Акцент5 2 4" xfId="196"/>
    <cellStyle name="20% - Акцент5 2_Итоговый рейтинг" xfId="162"/>
    <cellStyle name="20% - Акцент5 3" xfId="120"/>
    <cellStyle name="20% - Акцент5 3 2" xfId="248"/>
    <cellStyle name="20% - Акцент5 4" xfId="73"/>
    <cellStyle name="20% - Акцент5 4 2" xfId="209"/>
    <cellStyle name="20% - Акцент5 5" xfId="183"/>
    <cellStyle name="20% - Акцент5 6" xfId="282"/>
    <cellStyle name="20% - Акцент6" xfId="39" builtinId="50" customBuiltin="1"/>
    <cellStyle name="20% - Акцент6 2" xfId="57"/>
    <cellStyle name="20% - Акцент6 2 2" xfId="140"/>
    <cellStyle name="20% - Акцент6 2 2 2" xfId="267"/>
    <cellStyle name="20% - Акцент6 2 3" xfId="95"/>
    <cellStyle name="20% - Акцент6 2 3 2" xfId="228"/>
    <cellStyle name="20% - Акцент6 2 4" xfId="198"/>
    <cellStyle name="20% - Акцент6 2_Итоговый рейтинг" xfId="158"/>
    <cellStyle name="20% - Акцент6 3" xfId="122"/>
    <cellStyle name="20% - Акцент6 3 2" xfId="250"/>
    <cellStyle name="20% - Акцент6 4" xfId="75"/>
    <cellStyle name="20% - Акцент6 4 2" xfId="211"/>
    <cellStyle name="20% - Акцент6 5" xfId="185"/>
    <cellStyle name="20% - Акцент6 6" xfId="283"/>
    <cellStyle name="40% - Акцент1" xfId="20" builtinId="31" customBuiltin="1"/>
    <cellStyle name="40% - Акцент1 2" xfId="48"/>
    <cellStyle name="40% - Акцент1 2 2" xfId="131"/>
    <cellStyle name="40% - Акцент1 2 2 2" xfId="258"/>
    <cellStyle name="40% - Акцент1 2 3" xfId="86"/>
    <cellStyle name="40% - Акцент1 2 3 2" xfId="219"/>
    <cellStyle name="40% - Акцент1 2 4" xfId="189"/>
    <cellStyle name="40% - Акцент1 2_Итоговый рейтинг" xfId="173"/>
    <cellStyle name="40% - Акцент1 3" xfId="113"/>
    <cellStyle name="40% - Акцент1 3 2" xfId="241"/>
    <cellStyle name="40% - Акцент1 4" xfId="64"/>
    <cellStyle name="40% - Акцент1 4 2" xfId="202"/>
    <cellStyle name="40% - Акцент1 5" xfId="176"/>
    <cellStyle name="40% - Акцент1 6" xfId="284"/>
    <cellStyle name="40% - Акцент2" xfId="24" builtinId="35" customBuiltin="1"/>
    <cellStyle name="40% - Акцент2 2" xfId="50"/>
    <cellStyle name="40% - Акцент2 2 2" xfId="133"/>
    <cellStyle name="40% - Акцент2 2 2 2" xfId="260"/>
    <cellStyle name="40% - Акцент2 2 3" xfId="88"/>
    <cellStyle name="40% - Акцент2 2 3 2" xfId="221"/>
    <cellStyle name="40% - Акцент2 2 4" xfId="191"/>
    <cellStyle name="40% - Акцент2 2_Итоговый рейтинг" xfId="168"/>
    <cellStyle name="40% - Акцент2 3" xfId="115"/>
    <cellStyle name="40% - Акцент2 3 2" xfId="243"/>
    <cellStyle name="40% - Акцент2 4" xfId="66"/>
    <cellStyle name="40% - Акцент2 4 2" xfId="204"/>
    <cellStyle name="40% - Акцент2 5" xfId="178"/>
    <cellStyle name="40% - Акцент2 6" xfId="285"/>
    <cellStyle name="40% - Акцент3" xfId="28" builtinId="39" customBuiltin="1"/>
    <cellStyle name="40% - Акцент3 2" xfId="52"/>
    <cellStyle name="40% - Акцент3 2 2" xfId="135"/>
    <cellStyle name="40% - Акцент3 2 2 2" xfId="262"/>
    <cellStyle name="40% - Акцент3 2 3" xfId="90"/>
    <cellStyle name="40% - Акцент3 2 3 2" xfId="223"/>
    <cellStyle name="40% - Акцент3 2 4" xfId="193"/>
    <cellStyle name="40% - Акцент3 2_Итоговый рейтинг" xfId="157"/>
    <cellStyle name="40% - Акцент3 3" xfId="117"/>
    <cellStyle name="40% - Акцент3 3 2" xfId="245"/>
    <cellStyle name="40% - Акцент3 4" xfId="68"/>
    <cellStyle name="40% - Акцент3 4 2" xfId="206"/>
    <cellStyle name="40% - Акцент3 5" xfId="180"/>
    <cellStyle name="40% - Акцент3 6" xfId="286"/>
    <cellStyle name="40% - Акцент4" xfId="32" builtinId="43" customBuiltin="1"/>
    <cellStyle name="40% - Акцент4 2" xfId="54"/>
    <cellStyle name="40% - Акцент4 2 2" xfId="137"/>
    <cellStyle name="40% - Акцент4 2 2 2" xfId="264"/>
    <cellStyle name="40% - Акцент4 2 3" xfId="92"/>
    <cellStyle name="40% - Акцент4 2 3 2" xfId="225"/>
    <cellStyle name="40% - Акцент4 2 4" xfId="195"/>
    <cellStyle name="40% - Акцент4 2_Итоговый рейтинг" xfId="172"/>
    <cellStyle name="40% - Акцент4 3" xfId="119"/>
    <cellStyle name="40% - Акцент4 3 2" xfId="247"/>
    <cellStyle name="40% - Акцент4 4" xfId="71"/>
    <cellStyle name="40% - Акцент4 4 2" xfId="208"/>
    <cellStyle name="40% - Акцент4 5" xfId="182"/>
    <cellStyle name="40% - Акцент4 6" xfId="287"/>
    <cellStyle name="40% - Акцент5" xfId="36" builtinId="47" customBuiltin="1"/>
    <cellStyle name="40% - Акцент5 2" xfId="56"/>
    <cellStyle name="40% - Акцент5 2 2" xfId="139"/>
    <cellStyle name="40% - Акцент5 2 2 2" xfId="266"/>
    <cellStyle name="40% - Акцент5 2 3" xfId="94"/>
    <cellStyle name="40% - Акцент5 2 3 2" xfId="227"/>
    <cellStyle name="40% - Акцент5 2 4" xfId="197"/>
    <cellStyle name="40% - Акцент5 2_Итоговый рейтинг" xfId="61"/>
    <cellStyle name="40% - Акцент5 3" xfId="121"/>
    <cellStyle name="40% - Акцент5 3 2" xfId="249"/>
    <cellStyle name="40% - Акцент5 4" xfId="74"/>
    <cellStyle name="40% - Акцент5 4 2" xfId="210"/>
    <cellStyle name="40% - Акцент5 5" xfId="184"/>
    <cellStyle name="40% - Акцент5 6" xfId="288"/>
    <cellStyle name="40% - Акцент6" xfId="40" builtinId="51" customBuiltin="1"/>
    <cellStyle name="40% - Акцент6 2" xfId="58"/>
    <cellStyle name="40% - Акцент6 2 2" xfId="141"/>
    <cellStyle name="40% - Акцент6 2 2 2" xfId="268"/>
    <cellStyle name="40% - Акцент6 2 3" xfId="96"/>
    <cellStyle name="40% - Акцент6 2 3 2" xfId="229"/>
    <cellStyle name="40% - Акцент6 2 4" xfId="199"/>
    <cellStyle name="40% - Акцент6 2_Итоговый рейтинг" xfId="60"/>
    <cellStyle name="40% - Акцент6 3" xfId="123"/>
    <cellStyle name="40% - Акцент6 3 2" xfId="251"/>
    <cellStyle name="40% - Акцент6 4" xfId="76"/>
    <cellStyle name="40% - Акцент6 4 2" xfId="212"/>
    <cellStyle name="40% - Акцент6 5" xfId="186"/>
    <cellStyle name="40% - Акцент6 6" xfId="289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вод 2" xfId="98"/>
    <cellStyle name="Вывод 3" xfId="103"/>
    <cellStyle name="Вывод 4" xfId="124"/>
    <cellStyle name="Вывод 5" xfId="150"/>
    <cellStyle name="Вывод 6" xfId="290"/>
    <cellStyle name="Вычисление" xfId="11" builtinId="22" customBuiltin="1"/>
    <cellStyle name="Гиперссылка" xfId="42" builtinId="8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104"/>
    <cellStyle name="Обычный 10 2" xfId="145"/>
    <cellStyle name="Обычный 10 2 2" xfId="272"/>
    <cellStyle name="Обычный 10 3" xfId="233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3" xfId="235"/>
    <cellStyle name="Обычный 11_Итоговый рейтинг" xfId="170"/>
    <cellStyle name="Обычный 12" xfId="109"/>
    <cellStyle name="Обычный 12 2" xfId="237"/>
    <cellStyle name="Обычный 13" xfId="59"/>
    <cellStyle name="Обычный 14" xfId="149"/>
    <cellStyle name="Обычный 15" xfId="277"/>
    <cellStyle name="Обычный 2" xfId="44"/>
    <cellStyle name="Обычный 2 12" xfId="276"/>
    <cellStyle name="Обычный 2 2" xfId="82"/>
    <cellStyle name="Обычный 2 2 2" xfId="101"/>
    <cellStyle name="Обычный 2 2 2 2" xfId="144"/>
    <cellStyle name="Обычный 2 2 2 2 2" xfId="271"/>
    <cellStyle name="Обычный 2 2 2 3" xfId="232"/>
    <cellStyle name="Обычный 2 2 2_Итоговый рейтинг" xfId="164"/>
    <cellStyle name="Обычный 2 2 3" xfId="127"/>
    <cellStyle name="Обычный 2 2 3 2" xfId="254"/>
    <cellStyle name="Обычный 2 2 4" xfId="215"/>
    <cellStyle name="Обычный 2 2 5" xfId="291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3" xfId="234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3" xfId="236"/>
    <cellStyle name="Обычный 2 4_Итоговый рейтинг" xfId="169"/>
    <cellStyle name="Обычный 2 5" xfId="110"/>
    <cellStyle name="Обычный 2 5 2" xfId="238"/>
    <cellStyle name="Обычный 2 6" xfId="151"/>
    <cellStyle name="Обычный 2_Итоговый рейтинг" xfId="161"/>
    <cellStyle name="Обычный 3" xfId="45"/>
    <cellStyle name="Обычный 3 2" xfId="81"/>
    <cellStyle name="Обычный 3 3" xfId="107"/>
    <cellStyle name="Обычный 3 4" xfId="152"/>
    <cellStyle name="Обычный 3 5" xfId="292"/>
    <cellStyle name="Обычный 3_Итоговый рейтинг" xfId="171"/>
    <cellStyle name="Обычный 4" xfId="78"/>
    <cellStyle name="Обычный 4 2" xfId="99"/>
    <cellStyle name="Обычный 4 2 2" xfId="142"/>
    <cellStyle name="Обычный 4 2 2 2" xfId="269"/>
    <cellStyle name="Обычный 4 2 3" xfId="230"/>
    <cellStyle name="Обычный 4 2_Итоговый рейтинг" xfId="167"/>
    <cellStyle name="Обычный 4 3" xfId="125"/>
    <cellStyle name="Обычный 4 3 2" xfId="252"/>
    <cellStyle name="Обычный 4 4" xfId="213"/>
    <cellStyle name="Обычный 4_Итоговый рейтинг" xfId="155"/>
    <cellStyle name="Обычный 5" xfId="80"/>
    <cellStyle name="Обычный 5 10" xfId="295"/>
    <cellStyle name="Обычный 5 11" xfId="296"/>
    <cellStyle name="Обычный 5 2" xfId="100"/>
    <cellStyle name="Обычный 5 2 2" xfId="143"/>
    <cellStyle name="Обычный 5 2 2 2" xfId="270"/>
    <cellStyle name="Обычный 5 2 3" xfId="231"/>
    <cellStyle name="Обычный 5 2_Итоговый рейтинг" xfId="166"/>
    <cellStyle name="Обычный 5 3" xfId="126"/>
    <cellStyle name="Обычный 5 3 2" xfId="253"/>
    <cellStyle name="Обычный 5 4" xfId="214"/>
    <cellStyle name="Обычный 5 6" xfId="294"/>
    <cellStyle name="Обычный 5_Итоговый рейтинг" xfId="153"/>
    <cellStyle name="Обычный 6" xfId="97"/>
    <cellStyle name="Обычный 7" xfId="83"/>
    <cellStyle name="Обычный 7 2" xfId="128"/>
    <cellStyle name="Обычный 7 2 2" xfId="255"/>
    <cellStyle name="Обычный 7 3" xfId="216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6"/>
    <cellStyle name="Примечание 2 2" xfId="129"/>
    <cellStyle name="Примечание 2 2 2" xfId="256"/>
    <cellStyle name="Примечание 2 3" xfId="84"/>
    <cellStyle name="Примечание 2 3 2" xfId="217"/>
    <cellStyle name="Примечание 2 4" xfId="187"/>
    <cellStyle name="Примечание 2 5" xfId="293"/>
    <cellStyle name="Примечание 2_Итоговый рейтинг" xfId="72"/>
    <cellStyle name="Примечание 3" xfId="111"/>
    <cellStyle name="Примечание 3 2" xfId="239"/>
    <cellStyle name="Примечание 4" xfId="62"/>
    <cellStyle name="Примечание 4 2" xfId="200"/>
    <cellStyle name="Примечание 5" xfId="174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FF3300"/>
      <color rgb="FF008000"/>
      <color rgb="FF009900"/>
      <color rgb="FF99FFCC"/>
      <color rgb="FFFF99CC"/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M63" sqref="M63"/>
    </sheetView>
  </sheetViews>
  <sheetFormatPr defaultRowHeight="15" outlineLevelRow="1" x14ac:dyDescent="0.25"/>
  <cols>
    <col min="1" max="1" width="37.5703125" customWidth="1"/>
    <col min="2" max="2" width="16.85546875" style="1" customWidth="1"/>
    <col min="3" max="3" width="5.7109375" style="27" customWidth="1"/>
    <col min="4" max="7" width="16.85546875" style="1" customWidth="1"/>
  </cols>
  <sheetData>
    <row r="1" spans="1:7" x14ac:dyDescent="0.25">
      <c r="A1" s="137" t="s">
        <v>0</v>
      </c>
      <c r="B1" s="137"/>
      <c r="C1" s="137"/>
      <c r="D1" s="137"/>
      <c r="E1" s="137"/>
      <c r="F1" s="137"/>
      <c r="G1" s="137"/>
    </row>
    <row r="2" spans="1:7" x14ac:dyDescent="0.25">
      <c r="A2" s="137"/>
      <c r="B2" s="137"/>
      <c r="C2" s="137"/>
      <c r="D2" s="137"/>
      <c r="E2" s="137"/>
      <c r="F2" s="137"/>
      <c r="G2" s="137"/>
    </row>
    <row r="3" spans="1:7" ht="15.75" thickBot="1" x14ac:dyDescent="0.3">
      <c r="A3" s="138"/>
      <c r="B3" s="138"/>
      <c r="C3" s="139"/>
      <c r="D3" s="138"/>
      <c r="E3" s="138"/>
      <c r="F3" s="138"/>
      <c r="G3" s="138"/>
    </row>
    <row r="4" spans="1:7" ht="60.75" thickBot="1" x14ac:dyDescent="0.3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 x14ac:dyDescent="0.25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 x14ac:dyDescent="0.25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 x14ac:dyDescent="0.25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.75" thickBot="1" x14ac:dyDescent="0.3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.75" thickBot="1" x14ac:dyDescent="0.3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 x14ac:dyDescent="0.25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 x14ac:dyDescent="0.25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 x14ac:dyDescent="0.25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 x14ac:dyDescent="0.25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 x14ac:dyDescent="0.25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 x14ac:dyDescent="0.25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 x14ac:dyDescent="0.25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 x14ac:dyDescent="0.25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 x14ac:dyDescent="0.25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 x14ac:dyDescent="0.25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 x14ac:dyDescent="0.25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 x14ac:dyDescent="0.25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 x14ac:dyDescent="0.25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 x14ac:dyDescent="0.25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 x14ac:dyDescent="0.25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 x14ac:dyDescent="0.25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 x14ac:dyDescent="0.25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 x14ac:dyDescent="0.25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 x14ac:dyDescent="0.25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 x14ac:dyDescent="0.25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 x14ac:dyDescent="0.25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 x14ac:dyDescent="0.25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 x14ac:dyDescent="0.25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 x14ac:dyDescent="0.25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 x14ac:dyDescent="0.25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 x14ac:dyDescent="0.25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 x14ac:dyDescent="0.25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 x14ac:dyDescent="0.25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 x14ac:dyDescent="0.25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 x14ac:dyDescent="0.25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 x14ac:dyDescent="0.25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 x14ac:dyDescent="0.25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 x14ac:dyDescent="0.25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 x14ac:dyDescent="0.25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 x14ac:dyDescent="0.25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 x14ac:dyDescent="0.25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 x14ac:dyDescent="0.25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 x14ac:dyDescent="0.25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 x14ac:dyDescent="0.25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 x14ac:dyDescent="0.25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.75" thickBot="1" x14ac:dyDescent="0.3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50"/>
  <sheetViews>
    <sheetView topLeftCell="A14" zoomScaleNormal="100" workbookViewId="0">
      <selection activeCell="D9" sqref="D9"/>
    </sheetView>
  </sheetViews>
  <sheetFormatPr defaultColWidth="9.140625" defaultRowHeight="15" x14ac:dyDescent="0.25"/>
  <cols>
    <col min="1" max="1" width="13.42578125" style="40" customWidth="1"/>
    <col min="2" max="2" width="20.140625" style="40" customWidth="1"/>
    <col min="3" max="3" width="34.140625" style="40" customWidth="1"/>
    <col min="4" max="4" width="20.5703125" style="40" customWidth="1"/>
    <col min="5" max="5" width="20.7109375" style="40" customWidth="1"/>
    <col min="6" max="16384" width="9.140625" style="40"/>
  </cols>
  <sheetData>
    <row r="2" spans="2:5" ht="45" customHeight="1" x14ac:dyDescent="0.25">
      <c r="B2" s="140" t="s">
        <v>127</v>
      </c>
      <c r="C2" s="140"/>
      <c r="D2" s="140"/>
      <c r="E2" s="140"/>
    </row>
    <row r="3" spans="2:5" ht="54" customHeight="1" x14ac:dyDescent="0.25">
      <c r="B3" s="70" t="s">
        <v>56</v>
      </c>
      <c r="C3" s="51" t="s">
        <v>1</v>
      </c>
      <c r="D3" s="51" t="s">
        <v>128</v>
      </c>
      <c r="E3" s="51" t="s">
        <v>59</v>
      </c>
    </row>
    <row r="4" spans="2:5" ht="0.75" hidden="1" customHeight="1" x14ac:dyDescent="0.25">
      <c r="B4" s="49"/>
      <c r="C4" s="50"/>
      <c r="D4" s="50"/>
      <c r="E4" s="54"/>
    </row>
    <row r="5" spans="2:5" x14ac:dyDescent="0.25">
      <c r="B5" s="80">
        <v>1</v>
      </c>
      <c r="C5" s="54" t="s">
        <v>7</v>
      </c>
      <c r="D5" s="84" t="s">
        <v>57</v>
      </c>
      <c r="E5" s="84" t="s">
        <v>57</v>
      </c>
    </row>
    <row r="6" spans="2:5" x14ac:dyDescent="0.25">
      <c r="B6" s="80">
        <v>2</v>
      </c>
      <c r="C6" s="54" t="s">
        <v>8</v>
      </c>
      <c r="D6" s="84" t="s">
        <v>57</v>
      </c>
      <c r="E6" s="84" t="s">
        <v>57</v>
      </c>
    </row>
    <row r="7" spans="2:5" x14ac:dyDescent="0.25">
      <c r="B7" s="80">
        <v>3</v>
      </c>
      <c r="C7" s="54" t="s">
        <v>10</v>
      </c>
      <c r="D7" s="84" t="s">
        <v>57</v>
      </c>
      <c r="E7" s="84">
        <v>1</v>
      </c>
    </row>
    <row r="8" spans="2:5" x14ac:dyDescent="0.25">
      <c r="B8" s="80">
        <v>4</v>
      </c>
      <c r="C8" s="54" t="s">
        <v>9</v>
      </c>
      <c r="D8" s="84" t="s">
        <v>57</v>
      </c>
      <c r="E8" s="84">
        <v>1</v>
      </c>
    </row>
    <row r="9" spans="2:5" x14ac:dyDescent="0.25">
      <c r="B9" s="80">
        <v>5</v>
      </c>
      <c r="C9" s="54" t="s">
        <v>11</v>
      </c>
      <c r="D9" s="84" t="s">
        <v>57</v>
      </c>
      <c r="E9" s="84">
        <v>-2</v>
      </c>
    </row>
    <row r="10" spans="2:5" x14ac:dyDescent="0.25">
      <c r="B10" s="80">
        <v>6</v>
      </c>
      <c r="C10" s="54" t="s">
        <v>14</v>
      </c>
      <c r="D10" s="84" t="s">
        <v>57</v>
      </c>
      <c r="E10" s="84">
        <v>2</v>
      </c>
    </row>
    <row r="11" spans="2:5" ht="15" customHeight="1" x14ac:dyDescent="0.25">
      <c r="B11" s="80">
        <v>7</v>
      </c>
      <c r="C11" s="54" t="s">
        <v>18</v>
      </c>
      <c r="D11" s="84">
        <v>6</v>
      </c>
      <c r="E11" s="84">
        <v>7</v>
      </c>
    </row>
    <row r="12" spans="2:5" x14ac:dyDescent="0.25">
      <c r="B12" s="80">
        <v>8</v>
      </c>
      <c r="C12" s="54" t="s">
        <v>29</v>
      </c>
      <c r="D12" s="84" t="s">
        <v>57</v>
      </c>
      <c r="E12" s="84">
        <v>2</v>
      </c>
    </row>
    <row r="13" spans="2:5" x14ac:dyDescent="0.25">
      <c r="B13" s="80">
        <v>9</v>
      </c>
      <c r="C13" s="54" t="s">
        <v>15</v>
      </c>
      <c r="D13" s="84" t="s">
        <v>57</v>
      </c>
      <c r="E13" s="84" t="s">
        <v>57</v>
      </c>
    </row>
    <row r="14" spans="2:5" x14ac:dyDescent="0.25">
      <c r="B14" s="80">
        <v>10</v>
      </c>
      <c r="C14" s="54" t="s">
        <v>24</v>
      </c>
      <c r="D14" s="84">
        <v>1</v>
      </c>
      <c r="E14" s="84">
        <v>1</v>
      </c>
    </row>
    <row r="15" spans="2:5" x14ac:dyDescent="0.25">
      <c r="B15" s="80">
        <v>11</v>
      </c>
      <c r="C15" s="54" t="s">
        <v>12</v>
      </c>
      <c r="D15" s="84">
        <v>-4</v>
      </c>
      <c r="E15" s="84">
        <v>-5</v>
      </c>
    </row>
    <row r="16" spans="2:5" x14ac:dyDescent="0.25">
      <c r="B16" s="80">
        <v>12</v>
      </c>
      <c r="C16" s="54" t="s">
        <v>37</v>
      </c>
      <c r="D16" s="84">
        <v>3</v>
      </c>
      <c r="E16" s="84">
        <v>9</v>
      </c>
    </row>
    <row r="17" spans="2:11" x14ac:dyDescent="0.25">
      <c r="B17" s="80">
        <v>13</v>
      </c>
      <c r="C17" s="54" t="s">
        <v>13</v>
      </c>
      <c r="D17" s="84">
        <v>-3</v>
      </c>
      <c r="E17" s="84">
        <v>-6</v>
      </c>
    </row>
    <row r="18" spans="2:11" x14ac:dyDescent="0.25">
      <c r="B18" s="80">
        <v>14</v>
      </c>
      <c r="C18" s="54" t="s">
        <v>17</v>
      </c>
      <c r="D18" s="84">
        <v>-2</v>
      </c>
      <c r="E18" s="84">
        <v>-1</v>
      </c>
    </row>
    <row r="19" spans="2:11" x14ac:dyDescent="0.25">
      <c r="B19" s="80">
        <v>15</v>
      </c>
      <c r="C19" s="54" t="s">
        <v>32</v>
      </c>
      <c r="D19" s="84">
        <v>-1</v>
      </c>
      <c r="E19" s="84">
        <v>3</v>
      </c>
    </row>
    <row r="20" spans="2:11" x14ac:dyDescent="0.25">
      <c r="B20" s="80">
        <v>16</v>
      </c>
      <c r="C20" s="54" t="s">
        <v>21</v>
      </c>
      <c r="D20" s="84">
        <v>1</v>
      </c>
      <c r="E20" s="84" t="s">
        <v>57</v>
      </c>
    </row>
    <row r="21" spans="2:11" x14ac:dyDescent="0.25">
      <c r="B21" s="80">
        <v>17</v>
      </c>
      <c r="C21" s="54" t="s">
        <v>20</v>
      </c>
      <c r="D21" s="84">
        <v>-1</v>
      </c>
      <c r="E21" s="84">
        <v>-5</v>
      </c>
    </row>
    <row r="22" spans="2:11" x14ac:dyDescent="0.25">
      <c r="B22" s="80">
        <v>18</v>
      </c>
      <c r="C22" s="54" t="s">
        <v>22</v>
      </c>
      <c r="D22" s="84">
        <v>1</v>
      </c>
      <c r="E22" s="84">
        <v>-1</v>
      </c>
    </row>
    <row r="23" spans="2:11" x14ac:dyDescent="0.25">
      <c r="B23" s="80">
        <v>19</v>
      </c>
      <c r="C23" s="54" t="s">
        <v>35</v>
      </c>
      <c r="D23" s="84">
        <v>-1</v>
      </c>
      <c r="E23" s="84">
        <v>-4</v>
      </c>
    </row>
    <row r="24" spans="2:11" x14ac:dyDescent="0.25">
      <c r="B24" s="80">
        <v>20</v>
      </c>
      <c r="C24" s="54" t="s">
        <v>41</v>
      </c>
      <c r="D24" s="84">
        <v>2</v>
      </c>
      <c r="E24" s="84">
        <v>5</v>
      </c>
    </row>
    <row r="25" spans="2:11" x14ac:dyDescent="0.25">
      <c r="B25" s="80">
        <v>21</v>
      </c>
      <c r="C25" s="54" t="s">
        <v>16</v>
      </c>
      <c r="D25" s="84" t="s">
        <v>57</v>
      </c>
      <c r="E25" s="84">
        <v>-2</v>
      </c>
    </row>
    <row r="26" spans="2:11" x14ac:dyDescent="0.25">
      <c r="B26" s="80">
        <v>22</v>
      </c>
      <c r="C26" s="54" t="s">
        <v>25</v>
      </c>
      <c r="D26" s="84">
        <v>-2</v>
      </c>
      <c r="E26" s="84">
        <v>1</v>
      </c>
    </row>
    <row r="27" spans="2:11" x14ac:dyDescent="0.25">
      <c r="B27" s="80">
        <v>23</v>
      </c>
      <c r="C27" s="54" t="s">
        <v>26</v>
      </c>
      <c r="D27" s="84" t="s">
        <v>57</v>
      </c>
      <c r="E27" s="84">
        <v>-3</v>
      </c>
    </row>
    <row r="28" spans="2:11" x14ac:dyDescent="0.25">
      <c r="B28" s="80">
        <v>24</v>
      </c>
      <c r="C28" s="54" t="s">
        <v>28</v>
      </c>
      <c r="D28" s="84">
        <v>1</v>
      </c>
      <c r="E28" s="84" t="s">
        <v>57</v>
      </c>
      <c r="K28" s="40" t="s">
        <v>58</v>
      </c>
    </row>
    <row r="29" spans="2:11" x14ac:dyDescent="0.25">
      <c r="B29" s="80">
        <v>25</v>
      </c>
      <c r="C29" s="54" t="s">
        <v>42</v>
      </c>
      <c r="D29" s="84">
        <v>2</v>
      </c>
      <c r="E29" s="84">
        <v>6</v>
      </c>
    </row>
    <row r="30" spans="2:11" x14ac:dyDescent="0.25">
      <c r="B30" s="80">
        <v>26</v>
      </c>
      <c r="C30" s="54" t="s">
        <v>48</v>
      </c>
      <c r="D30" s="84">
        <v>2</v>
      </c>
      <c r="E30" s="84">
        <v>-4</v>
      </c>
    </row>
    <row r="31" spans="2:11" x14ac:dyDescent="0.25">
      <c r="B31" s="80">
        <v>27</v>
      </c>
      <c r="C31" s="54" t="s">
        <v>43</v>
      </c>
      <c r="D31" s="84">
        <v>3</v>
      </c>
      <c r="E31" s="84">
        <v>12</v>
      </c>
    </row>
    <row r="32" spans="2:11" ht="15" customHeight="1" x14ac:dyDescent="0.25">
      <c r="B32" s="80">
        <v>28</v>
      </c>
      <c r="C32" s="54" t="s">
        <v>31</v>
      </c>
      <c r="D32" s="84">
        <v>-2</v>
      </c>
      <c r="E32" s="84">
        <v>-1</v>
      </c>
    </row>
    <row r="33" spans="2:5" x14ac:dyDescent="0.25">
      <c r="B33" s="80">
        <v>29</v>
      </c>
      <c r="C33" s="54" t="s">
        <v>30</v>
      </c>
      <c r="D33" s="84">
        <v>-5</v>
      </c>
      <c r="E33" s="84">
        <v>-3</v>
      </c>
    </row>
    <row r="34" spans="2:5" x14ac:dyDescent="0.25">
      <c r="B34" s="80">
        <v>30</v>
      </c>
      <c r="C34" s="54" t="s">
        <v>38</v>
      </c>
      <c r="D34" s="84">
        <v>1</v>
      </c>
      <c r="E34" s="84">
        <v>13</v>
      </c>
    </row>
    <row r="35" spans="2:5" x14ac:dyDescent="0.25">
      <c r="B35" s="80">
        <v>31</v>
      </c>
      <c r="C35" s="54" t="s">
        <v>23</v>
      </c>
      <c r="D35" s="84">
        <v>-2</v>
      </c>
      <c r="E35" s="84">
        <v>-1</v>
      </c>
    </row>
    <row r="36" spans="2:5" x14ac:dyDescent="0.25">
      <c r="B36" s="80">
        <v>32</v>
      </c>
      <c r="C36" s="54" t="s">
        <v>19</v>
      </c>
      <c r="D36" s="84">
        <v>4</v>
      </c>
      <c r="E36" s="84">
        <v>2</v>
      </c>
    </row>
    <row r="37" spans="2:5" x14ac:dyDescent="0.25">
      <c r="B37" s="80">
        <v>33</v>
      </c>
      <c r="C37" s="54" t="s">
        <v>46</v>
      </c>
      <c r="D37" s="84">
        <v>-1</v>
      </c>
      <c r="E37" s="84">
        <v>4</v>
      </c>
    </row>
    <row r="38" spans="2:5" x14ac:dyDescent="0.25">
      <c r="B38" s="80">
        <v>34</v>
      </c>
      <c r="C38" s="54" t="s">
        <v>39</v>
      </c>
      <c r="D38" s="84" t="s">
        <v>57</v>
      </c>
      <c r="E38" s="84">
        <v>-6</v>
      </c>
    </row>
    <row r="39" spans="2:5" x14ac:dyDescent="0.25">
      <c r="B39" s="80">
        <v>35</v>
      </c>
      <c r="C39" s="54" t="s">
        <v>40</v>
      </c>
      <c r="D39" s="84">
        <v>-2</v>
      </c>
      <c r="E39" s="84">
        <v>5</v>
      </c>
    </row>
    <row r="40" spans="2:5" x14ac:dyDescent="0.25">
      <c r="B40" s="80">
        <v>36</v>
      </c>
      <c r="C40" s="54" t="s">
        <v>36</v>
      </c>
      <c r="D40" s="84">
        <v>-1</v>
      </c>
      <c r="E40" s="84">
        <v>5</v>
      </c>
    </row>
    <row r="41" spans="2:5" x14ac:dyDescent="0.25">
      <c r="B41" s="80">
        <v>37</v>
      </c>
      <c r="C41" s="54" t="s">
        <v>27</v>
      </c>
      <c r="D41" s="84" t="s">
        <v>57</v>
      </c>
      <c r="E41" s="84">
        <v>-5</v>
      </c>
    </row>
    <row r="42" spans="2:5" x14ac:dyDescent="0.25">
      <c r="B42" s="80">
        <v>38</v>
      </c>
      <c r="C42" s="54" t="s">
        <v>49</v>
      </c>
      <c r="D42" s="84">
        <v>2</v>
      </c>
      <c r="E42" s="84">
        <v>-2</v>
      </c>
    </row>
    <row r="43" spans="2:5" x14ac:dyDescent="0.25">
      <c r="B43" s="80">
        <v>39</v>
      </c>
      <c r="C43" s="54" t="s">
        <v>34</v>
      </c>
      <c r="D43" s="84">
        <v>2</v>
      </c>
      <c r="E43" s="84">
        <v>-1</v>
      </c>
    </row>
    <row r="44" spans="2:5" x14ac:dyDescent="0.25">
      <c r="B44" s="80">
        <v>40</v>
      </c>
      <c r="C44" s="54" t="s">
        <v>33</v>
      </c>
      <c r="D44" s="84">
        <v>-1</v>
      </c>
      <c r="E44" s="84">
        <v>-5</v>
      </c>
    </row>
    <row r="45" spans="2:5" x14ac:dyDescent="0.25">
      <c r="B45" s="80">
        <v>41</v>
      </c>
      <c r="C45" s="54" t="s">
        <v>44</v>
      </c>
      <c r="D45" s="84">
        <v>-3</v>
      </c>
      <c r="E45" s="84">
        <v>-8</v>
      </c>
    </row>
    <row r="46" spans="2:5" x14ac:dyDescent="0.25">
      <c r="B46" s="80">
        <v>42</v>
      </c>
      <c r="C46" s="54" t="s">
        <v>47</v>
      </c>
      <c r="D46" s="84">
        <v>2</v>
      </c>
      <c r="E46" s="84">
        <v>2</v>
      </c>
    </row>
    <row r="47" spans="2:5" x14ac:dyDescent="0.25">
      <c r="B47" s="80">
        <v>43</v>
      </c>
      <c r="C47" s="54" t="s">
        <v>50</v>
      </c>
      <c r="D47" s="84">
        <v>-1</v>
      </c>
      <c r="E47" s="84">
        <v>-1</v>
      </c>
    </row>
    <row r="48" spans="2:5" x14ac:dyDescent="0.25">
      <c r="B48" s="80">
        <v>44</v>
      </c>
      <c r="C48" s="54" t="s">
        <v>45</v>
      </c>
      <c r="D48" s="84">
        <v>-1</v>
      </c>
      <c r="E48" s="84">
        <v>-15</v>
      </c>
    </row>
    <row r="49" spans="2:5" x14ac:dyDescent="0.25">
      <c r="B49" s="80">
        <v>45</v>
      </c>
      <c r="C49" s="54" t="s">
        <v>51</v>
      </c>
      <c r="D49" s="84" t="s">
        <v>57</v>
      </c>
      <c r="E49" s="84" t="s">
        <v>57</v>
      </c>
    </row>
    <row r="50" spans="2:5" x14ac:dyDescent="0.25">
      <c r="B50" s="82"/>
      <c r="C50" s="44"/>
      <c r="D50" s="83"/>
    </row>
  </sheetData>
  <mergeCells count="1">
    <mergeCell ref="B2:E2"/>
  </mergeCells>
  <conditionalFormatting sqref="D40 D5:D8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49 D26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D47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B5:B4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D49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13:D39 D41:D49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23:D25 D48 D10 D27:D28 D30:D46 D6:D8 D12:D20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E40 E5:E8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5:E49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E40 E10 E6:E8 E37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B50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0">
    <cfRule type="iconSet" priority="24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51"/>
  <sheetViews>
    <sheetView workbookViewId="0">
      <selection activeCell="E51" sqref="E51"/>
    </sheetView>
  </sheetViews>
  <sheetFormatPr defaultRowHeight="15" x14ac:dyDescent="0.25"/>
  <cols>
    <col min="1" max="1" width="9.140625" style="40"/>
    <col min="2" max="2" width="17.28515625" style="40" customWidth="1"/>
    <col min="3" max="3" width="32" style="40" customWidth="1"/>
    <col min="4" max="4" width="20.85546875" style="40" customWidth="1"/>
    <col min="5" max="5" width="19.85546875" style="40" customWidth="1"/>
    <col min="6" max="16384" width="9.140625" style="40"/>
  </cols>
  <sheetData>
    <row r="2" spans="2:5" ht="51" customHeight="1" x14ac:dyDescent="0.25">
      <c r="B2" s="140" t="s">
        <v>125</v>
      </c>
      <c r="C2" s="140"/>
      <c r="D2" s="140"/>
      <c r="E2" s="140"/>
    </row>
    <row r="3" spans="2:5" ht="46.5" customHeight="1" x14ac:dyDescent="0.25">
      <c r="B3" s="70" t="s">
        <v>56</v>
      </c>
      <c r="C3" s="51" t="s">
        <v>1</v>
      </c>
      <c r="D3" s="51" t="s">
        <v>126</v>
      </c>
      <c r="E3" s="51" t="s">
        <v>59</v>
      </c>
    </row>
    <row r="4" spans="2:5" ht="25.5" customHeight="1" x14ac:dyDescent="0.25">
      <c r="B4" s="141" t="s">
        <v>60</v>
      </c>
      <c r="C4" s="141"/>
      <c r="D4" s="141"/>
      <c r="E4" s="141"/>
    </row>
    <row r="5" spans="2:5" x14ac:dyDescent="0.25">
      <c r="B5" s="85">
        <v>1</v>
      </c>
      <c r="C5" s="86" t="s">
        <v>7</v>
      </c>
      <c r="D5" s="79" t="s">
        <v>57</v>
      </c>
      <c r="E5" s="79" t="s">
        <v>57</v>
      </c>
    </row>
    <row r="6" spans="2:5" x14ac:dyDescent="0.25">
      <c r="B6" s="85">
        <v>2</v>
      </c>
      <c r="C6" s="86" t="s">
        <v>8</v>
      </c>
      <c r="D6" s="71" t="s">
        <v>57</v>
      </c>
      <c r="E6" s="71" t="s">
        <v>57</v>
      </c>
    </row>
    <row r="7" spans="2:5" x14ac:dyDescent="0.25">
      <c r="B7" s="85">
        <v>3</v>
      </c>
      <c r="C7" s="86" t="s">
        <v>10</v>
      </c>
      <c r="D7" s="79" t="s">
        <v>57</v>
      </c>
      <c r="E7" s="79" t="s">
        <v>57</v>
      </c>
    </row>
    <row r="8" spans="2:5" x14ac:dyDescent="0.25">
      <c r="B8" s="85">
        <v>4</v>
      </c>
      <c r="C8" s="86" t="s">
        <v>15</v>
      </c>
      <c r="D8" s="81">
        <v>1</v>
      </c>
      <c r="E8" s="79">
        <v>2</v>
      </c>
    </row>
    <row r="9" spans="2:5" x14ac:dyDescent="0.25">
      <c r="B9" s="85">
        <v>5</v>
      </c>
      <c r="C9" s="86" t="s">
        <v>24</v>
      </c>
      <c r="D9" s="81">
        <v>2</v>
      </c>
      <c r="E9" s="79">
        <v>2</v>
      </c>
    </row>
    <row r="10" spans="2:5" x14ac:dyDescent="0.25">
      <c r="B10" s="85">
        <v>6</v>
      </c>
      <c r="C10" s="86" t="s">
        <v>12</v>
      </c>
      <c r="D10" s="79">
        <v>-2</v>
      </c>
      <c r="E10" s="81">
        <v>-2</v>
      </c>
    </row>
    <row r="11" spans="2:5" x14ac:dyDescent="0.25">
      <c r="B11" s="85">
        <v>7</v>
      </c>
      <c r="C11" s="86" t="s">
        <v>13</v>
      </c>
      <c r="D11" s="79">
        <v>-1</v>
      </c>
      <c r="E11" s="79">
        <v>-2</v>
      </c>
    </row>
    <row r="12" spans="2:5" x14ac:dyDescent="0.25">
      <c r="B12" s="85">
        <v>8</v>
      </c>
      <c r="C12" s="86" t="s">
        <v>17</v>
      </c>
      <c r="D12" s="79" t="s">
        <v>57</v>
      </c>
      <c r="E12" s="79" t="s">
        <v>57</v>
      </c>
    </row>
    <row r="13" spans="2:5" x14ac:dyDescent="0.25">
      <c r="B13" s="85">
        <v>9</v>
      </c>
      <c r="C13" s="86" t="s">
        <v>22</v>
      </c>
      <c r="D13" s="81">
        <v>1</v>
      </c>
      <c r="E13" s="79">
        <v>1</v>
      </c>
    </row>
    <row r="14" spans="2:5" x14ac:dyDescent="0.25">
      <c r="B14" s="85">
        <v>10</v>
      </c>
      <c r="C14" s="86" t="s">
        <v>35</v>
      </c>
      <c r="D14" s="79">
        <v>-1</v>
      </c>
      <c r="E14" s="79">
        <v>-1</v>
      </c>
    </row>
    <row r="15" spans="2:5" x14ac:dyDescent="0.25">
      <c r="B15" s="85">
        <v>11</v>
      </c>
      <c r="C15" s="86" t="s">
        <v>16</v>
      </c>
      <c r="D15" s="81">
        <v>1</v>
      </c>
      <c r="E15" s="81" t="s">
        <v>57</v>
      </c>
    </row>
    <row r="16" spans="2:5" x14ac:dyDescent="0.25">
      <c r="B16" s="85">
        <v>12</v>
      </c>
      <c r="C16" s="86" t="s">
        <v>25</v>
      </c>
      <c r="D16" s="79">
        <v>-1</v>
      </c>
      <c r="E16" s="79">
        <v>1</v>
      </c>
    </row>
    <row r="17" spans="2:6" x14ac:dyDescent="0.25">
      <c r="B17" s="85">
        <v>13</v>
      </c>
      <c r="C17" s="86" t="s">
        <v>26</v>
      </c>
      <c r="D17" s="81" t="s">
        <v>57</v>
      </c>
      <c r="E17" s="79">
        <v>-1</v>
      </c>
    </row>
    <row r="18" spans="2:6" x14ac:dyDescent="0.25">
      <c r="B18" s="85">
        <v>14</v>
      </c>
      <c r="C18" s="86" t="s">
        <v>19</v>
      </c>
      <c r="D18" s="79" t="s">
        <v>57</v>
      </c>
      <c r="E18" s="79" t="s">
        <v>57</v>
      </c>
    </row>
    <row r="19" spans="2:6" x14ac:dyDescent="0.25">
      <c r="B19" s="142" t="s">
        <v>61</v>
      </c>
      <c r="C19" s="142"/>
      <c r="D19" s="142"/>
      <c r="E19" s="143"/>
      <c r="F19" s="44"/>
    </row>
    <row r="20" spans="2:6" x14ac:dyDescent="0.25">
      <c r="B20" s="80">
        <v>1</v>
      </c>
      <c r="C20" s="86" t="s">
        <v>11</v>
      </c>
      <c r="D20" s="81" t="s">
        <v>57</v>
      </c>
      <c r="E20" s="81" t="s">
        <v>57</v>
      </c>
      <c r="F20" s="44"/>
    </row>
    <row r="21" spans="2:6" x14ac:dyDescent="0.25">
      <c r="B21" s="80">
        <v>2</v>
      </c>
      <c r="C21" s="86" t="s">
        <v>37</v>
      </c>
      <c r="D21" s="81" t="s">
        <v>57</v>
      </c>
      <c r="E21" s="81" t="s">
        <v>57</v>
      </c>
      <c r="F21" s="44"/>
    </row>
    <row r="22" spans="2:6" x14ac:dyDescent="0.25">
      <c r="B22" s="80">
        <v>3</v>
      </c>
      <c r="C22" s="86" t="s">
        <v>41</v>
      </c>
      <c r="D22" s="81" t="s">
        <v>57</v>
      </c>
      <c r="E22" s="81" t="s">
        <v>57</v>
      </c>
      <c r="F22" s="44"/>
    </row>
    <row r="23" spans="2:6" x14ac:dyDescent="0.25">
      <c r="B23" s="80">
        <v>4</v>
      </c>
      <c r="C23" s="86" t="s">
        <v>42</v>
      </c>
      <c r="D23" s="81">
        <v>2</v>
      </c>
      <c r="E23" s="81">
        <v>4</v>
      </c>
      <c r="F23" s="44"/>
    </row>
    <row r="24" spans="2:6" x14ac:dyDescent="0.25">
      <c r="B24" s="80">
        <v>5</v>
      </c>
      <c r="C24" s="86" t="s">
        <v>31</v>
      </c>
      <c r="D24" s="81" t="s">
        <v>57</v>
      </c>
      <c r="E24" s="81" t="s">
        <v>57</v>
      </c>
      <c r="F24" s="44"/>
    </row>
    <row r="25" spans="2:6" x14ac:dyDescent="0.25">
      <c r="B25" s="80">
        <v>6</v>
      </c>
      <c r="C25" s="86" t="s">
        <v>30</v>
      </c>
      <c r="D25" s="81">
        <v>-2</v>
      </c>
      <c r="E25" s="81">
        <v>-2</v>
      </c>
      <c r="F25" s="44"/>
    </row>
    <row r="26" spans="2:6" x14ac:dyDescent="0.25">
      <c r="B26" s="80">
        <v>7</v>
      </c>
      <c r="C26" s="86" t="s">
        <v>38</v>
      </c>
      <c r="D26" s="81">
        <v>1</v>
      </c>
      <c r="E26" s="81">
        <v>9</v>
      </c>
      <c r="F26" s="44"/>
    </row>
    <row r="27" spans="2:6" x14ac:dyDescent="0.25">
      <c r="B27" s="80">
        <v>8</v>
      </c>
      <c r="C27" s="86" t="s">
        <v>23</v>
      </c>
      <c r="D27" s="81">
        <v>-1</v>
      </c>
      <c r="E27" s="81">
        <v>-1</v>
      </c>
      <c r="F27" s="44"/>
    </row>
    <row r="28" spans="2:6" x14ac:dyDescent="0.25">
      <c r="B28" s="80">
        <v>9</v>
      </c>
      <c r="C28" s="86" t="s">
        <v>46</v>
      </c>
      <c r="D28" s="81" t="s">
        <v>57</v>
      </c>
      <c r="E28" s="81">
        <v>3</v>
      </c>
      <c r="F28" s="44"/>
    </row>
    <row r="29" spans="2:6" x14ac:dyDescent="0.25">
      <c r="B29" s="80">
        <v>10</v>
      </c>
      <c r="C29" s="86" t="s">
        <v>39</v>
      </c>
      <c r="D29" s="81" t="s">
        <v>57</v>
      </c>
      <c r="E29" s="81">
        <v>-4</v>
      </c>
      <c r="F29" s="44"/>
    </row>
    <row r="30" spans="2:6" x14ac:dyDescent="0.25">
      <c r="B30" s="80">
        <v>11</v>
      </c>
      <c r="C30" s="86" t="s">
        <v>36</v>
      </c>
      <c r="D30" s="81" t="s">
        <v>57</v>
      </c>
      <c r="E30" s="81">
        <v>3</v>
      </c>
      <c r="F30" s="44"/>
    </row>
    <row r="31" spans="2:6" x14ac:dyDescent="0.25">
      <c r="B31" s="80">
        <v>12</v>
      </c>
      <c r="C31" s="86" t="s">
        <v>27</v>
      </c>
      <c r="D31" s="81" t="s">
        <v>57</v>
      </c>
      <c r="E31" s="81">
        <v>-3</v>
      </c>
      <c r="F31" s="44"/>
    </row>
    <row r="32" spans="2:6" x14ac:dyDescent="0.25">
      <c r="B32" s="80">
        <v>13</v>
      </c>
      <c r="C32" s="86" t="s">
        <v>34</v>
      </c>
      <c r="D32" s="81">
        <v>2</v>
      </c>
      <c r="E32" s="81" t="s">
        <v>57</v>
      </c>
      <c r="F32" s="44"/>
    </row>
    <row r="33" spans="2:6" x14ac:dyDescent="0.25">
      <c r="B33" s="80">
        <v>14</v>
      </c>
      <c r="C33" s="86" t="s">
        <v>33</v>
      </c>
      <c r="D33" s="81" t="s">
        <v>57</v>
      </c>
      <c r="E33" s="81">
        <v>-3</v>
      </c>
      <c r="F33" s="44"/>
    </row>
    <row r="34" spans="2:6" x14ac:dyDescent="0.25">
      <c r="B34" s="80">
        <v>15</v>
      </c>
      <c r="C34" s="86" t="s">
        <v>44</v>
      </c>
      <c r="D34" s="81">
        <v>-2</v>
      </c>
      <c r="E34" s="81">
        <v>-5</v>
      </c>
      <c r="F34" s="44"/>
    </row>
    <row r="35" spans="2:6" x14ac:dyDescent="0.25">
      <c r="B35" s="80">
        <v>16</v>
      </c>
      <c r="C35" s="86" t="s">
        <v>47</v>
      </c>
      <c r="D35" s="81">
        <v>1</v>
      </c>
      <c r="E35" s="81">
        <v>1</v>
      </c>
      <c r="F35" s="44"/>
    </row>
    <row r="36" spans="2:6" x14ac:dyDescent="0.25">
      <c r="B36" s="80">
        <v>17</v>
      </c>
      <c r="C36" s="86" t="s">
        <v>50</v>
      </c>
      <c r="D36" s="81">
        <v>-1</v>
      </c>
      <c r="E36" s="81">
        <v>-2</v>
      </c>
      <c r="F36" s="44"/>
    </row>
    <row r="37" spans="2:6" x14ac:dyDescent="0.25">
      <c r="B37" s="80">
        <v>18</v>
      </c>
      <c r="C37" s="86" t="s">
        <v>51</v>
      </c>
      <c r="D37" s="81" t="s">
        <v>57</v>
      </c>
      <c r="E37" s="81" t="s">
        <v>57</v>
      </c>
      <c r="F37" s="44"/>
    </row>
    <row r="38" spans="2:6" x14ac:dyDescent="0.25">
      <c r="B38" s="142" t="s">
        <v>62</v>
      </c>
      <c r="C38" s="142"/>
      <c r="D38" s="142"/>
      <c r="E38" s="142"/>
    </row>
    <row r="39" spans="2:6" x14ac:dyDescent="0.25">
      <c r="B39" s="80">
        <v>1</v>
      </c>
      <c r="C39" s="54" t="s">
        <v>9</v>
      </c>
      <c r="D39" s="81" t="s">
        <v>57</v>
      </c>
      <c r="E39" s="81" t="s">
        <v>57</v>
      </c>
    </row>
    <row r="40" spans="2:6" x14ac:dyDescent="0.25">
      <c r="B40" s="80">
        <v>2</v>
      </c>
      <c r="C40" s="54" t="s">
        <v>14</v>
      </c>
      <c r="D40" s="81" t="s">
        <v>57</v>
      </c>
      <c r="E40" s="81" t="s">
        <v>57</v>
      </c>
    </row>
    <row r="41" spans="2:6" x14ac:dyDescent="0.25">
      <c r="B41" s="80">
        <v>3</v>
      </c>
      <c r="C41" s="54" t="s">
        <v>18</v>
      </c>
      <c r="D41" s="81">
        <v>1</v>
      </c>
      <c r="E41" s="81">
        <v>2</v>
      </c>
    </row>
    <row r="42" spans="2:6" x14ac:dyDescent="0.25">
      <c r="B42" s="80">
        <v>4</v>
      </c>
      <c r="C42" s="54" t="s">
        <v>29</v>
      </c>
      <c r="D42" s="81">
        <v>-1</v>
      </c>
      <c r="E42" s="81">
        <v>-1</v>
      </c>
    </row>
    <row r="43" spans="2:6" x14ac:dyDescent="0.25">
      <c r="B43" s="80">
        <v>5</v>
      </c>
      <c r="C43" s="54" t="s">
        <v>32</v>
      </c>
      <c r="D43" s="81" t="s">
        <v>57</v>
      </c>
      <c r="E43" s="81">
        <v>2</v>
      </c>
    </row>
    <row r="44" spans="2:6" x14ac:dyDescent="0.25">
      <c r="B44" s="80">
        <v>6</v>
      </c>
      <c r="C44" s="54" t="s">
        <v>21</v>
      </c>
      <c r="D44" s="81">
        <v>1</v>
      </c>
      <c r="E44" s="81" t="s">
        <v>57</v>
      </c>
    </row>
    <row r="45" spans="2:6" x14ac:dyDescent="0.25">
      <c r="B45" s="80">
        <v>7</v>
      </c>
      <c r="C45" s="54" t="s">
        <v>20</v>
      </c>
      <c r="D45" s="81">
        <v>-1</v>
      </c>
      <c r="E45" s="81">
        <v>-3</v>
      </c>
    </row>
    <row r="46" spans="2:6" x14ac:dyDescent="0.25">
      <c r="B46" s="80">
        <v>8</v>
      </c>
      <c r="C46" s="54" t="s">
        <v>28</v>
      </c>
      <c r="D46" s="81" t="s">
        <v>57</v>
      </c>
      <c r="E46" s="81">
        <v>1</v>
      </c>
    </row>
    <row r="47" spans="2:6" x14ac:dyDescent="0.25">
      <c r="B47" s="80">
        <v>9</v>
      </c>
      <c r="C47" s="54" t="s">
        <v>48</v>
      </c>
      <c r="D47" s="81" t="s">
        <v>57</v>
      </c>
      <c r="E47" s="81">
        <v>-1</v>
      </c>
    </row>
    <row r="48" spans="2:6" x14ac:dyDescent="0.25">
      <c r="B48" s="80">
        <v>10</v>
      </c>
      <c r="C48" s="54" t="s">
        <v>43</v>
      </c>
      <c r="D48" s="81" t="s">
        <v>57</v>
      </c>
      <c r="E48" s="81">
        <v>2</v>
      </c>
    </row>
    <row r="49" spans="2:5" x14ac:dyDescent="0.25">
      <c r="B49" s="80">
        <v>11</v>
      </c>
      <c r="C49" s="54" t="s">
        <v>40</v>
      </c>
      <c r="D49" s="81" t="s">
        <v>57</v>
      </c>
      <c r="E49" s="81">
        <v>2</v>
      </c>
    </row>
    <row r="50" spans="2:5" x14ac:dyDescent="0.25">
      <c r="B50" s="80">
        <v>12</v>
      </c>
      <c r="C50" s="54" t="s">
        <v>49</v>
      </c>
      <c r="D50" s="81" t="s">
        <v>57</v>
      </c>
      <c r="E50" s="81">
        <v>-1</v>
      </c>
    </row>
    <row r="51" spans="2:5" x14ac:dyDescent="0.25">
      <c r="B51" s="80">
        <v>13</v>
      </c>
      <c r="C51" s="54" t="s">
        <v>45</v>
      </c>
      <c r="D51" s="81" t="s">
        <v>57</v>
      </c>
      <c r="E51" s="81">
        <v>-3</v>
      </c>
    </row>
  </sheetData>
  <mergeCells count="4">
    <mergeCell ref="B2:E2"/>
    <mergeCell ref="B4:E4"/>
    <mergeCell ref="B19:E19"/>
    <mergeCell ref="B38:E38"/>
  </mergeCells>
  <conditionalFormatting sqref="D12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D5:E7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D5:E5 D7:E7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B5:B18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E7 D18:E18 E16:E17 E11:E14 E8:E9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20:E22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26">
      <iconSet iconSet="3Arrows">
        <cfvo type="percent" val="0"/>
        <cfvo type="percent" val="33"/>
        <cfvo type="percent" val="67"/>
      </iconSet>
    </cfRule>
  </conditionalFormatting>
  <conditionalFormatting sqref="D24:D30 D32:D37 D20:E22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D25:D37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B20:B37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0:E37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D39:E39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D41:D48 D39:E39 D50:D51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10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D41:D51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B39:B51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9:E51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2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9"/>
  <sheetViews>
    <sheetView tabSelected="1" zoomScale="64" zoomScaleNormal="64" workbookViewId="0">
      <selection activeCell="D3" sqref="D3"/>
    </sheetView>
  </sheetViews>
  <sheetFormatPr defaultColWidth="9.140625" defaultRowHeight="15" x14ac:dyDescent="0.25"/>
  <cols>
    <col min="1" max="1" width="4.42578125" style="40" customWidth="1"/>
    <col min="2" max="2" width="21.140625" style="40" customWidth="1"/>
    <col min="3" max="3" width="13.7109375" style="40" customWidth="1"/>
    <col min="4" max="4" width="12" style="40" customWidth="1"/>
    <col min="5" max="12" width="16.7109375" style="40" customWidth="1"/>
    <col min="13" max="13" width="0.7109375" style="40" hidden="1" customWidth="1"/>
    <col min="14" max="14" width="6.28515625" style="40" hidden="1" customWidth="1"/>
    <col min="15" max="15" width="9.28515625" style="40" hidden="1" customWidth="1"/>
    <col min="16" max="16" width="6.28515625" style="40" hidden="1" customWidth="1"/>
    <col min="17" max="17" width="23.28515625" style="40" customWidth="1"/>
    <col min="18" max="18" width="20.7109375" style="40" customWidth="1"/>
    <col min="19" max="19" width="19" style="40" customWidth="1"/>
    <col min="20" max="20" width="18.5703125" style="40" customWidth="1"/>
    <col min="21" max="29" width="9.140625" style="40"/>
    <col min="30" max="30" width="15.5703125" style="40" customWidth="1"/>
    <col min="31" max="16384" width="9.140625" style="40"/>
  </cols>
  <sheetData>
    <row r="1" spans="1:20" s="38" customFormat="1" ht="20.25" x14ac:dyDescent="0.3">
      <c r="B1" s="37" t="s">
        <v>131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0" s="44" customFormat="1" ht="124.5" customHeight="1" x14ac:dyDescent="0.25">
      <c r="A2" s="47"/>
      <c r="B2" s="46" t="s">
        <v>1</v>
      </c>
      <c r="C2" s="87" t="s">
        <v>129</v>
      </c>
      <c r="D2" s="87" t="s">
        <v>130</v>
      </c>
      <c r="E2" s="72" t="s">
        <v>68</v>
      </c>
      <c r="F2" s="72" t="s">
        <v>69</v>
      </c>
      <c r="G2" s="73" t="s">
        <v>158</v>
      </c>
      <c r="H2" s="73" t="s">
        <v>159</v>
      </c>
      <c r="I2" s="74" t="s">
        <v>205</v>
      </c>
      <c r="J2" s="74" t="s">
        <v>204</v>
      </c>
      <c r="K2" s="75" t="s">
        <v>123</v>
      </c>
      <c r="L2" s="75" t="s">
        <v>124</v>
      </c>
      <c r="M2" s="87" t="s">
        <v>55</v>
      </c>
      <c r="N2" s="87" t="s">
        <v>53</v>
      </c>
      <c r="O2" s="87" t="s">
        <v>54</v>
      </c>
      <c r="P2" s="87" t="s">
        <v>53</v>
      </c>
      <c r="Q2" s="76" t="s">
        <v>206</v>
      </c>
      <c r="R2" s="76" t="s">
        <v>207</v>
      </c>
      <c r="S2" s="77" t="s">
        <v>253</v>
      </c>
      <c r="T2" s="77" t="s">
        <v>254</v>
      </c>
    </row>
    <row r="3" spans="1:20" s="48" customFormat="1" x14ac:dyDescent="0.25">
      <c r="B3" s="42" t="s">
        <v>52</v>
      </c>
      <c r="C3" s="125">
        <v>2.21</v>
      </c>
      <c r="D3" s="144">
        <v>0.81</v>
      </c>
      <c r="E3" s="88">
        <v>61.395804502006079</v>
      </c>
      <c r="F3" s="89">
        <v>236683098</v>
      </c>
      <c r="G3" s="88">
        <v>50.727679397110848</v>
      </c>
      <c r="H3" s="89">
        <v>195557081</v>
      </c>
      <c r="I3" s="90">
        <v>0.33083547576845568</v>
      </c>
      <c r="J3" s="89">
        <v>1275383</v>
      </c>
      <c r="K3" s="89">
        <v>4672.7063016515804</v>
      </c>
      <c r="L3" s="89">
        <v>18013455.683000002</v>
      </c>
      <c r="M3" s="91"/>
      <c r="N3" s="92"/>
      <c r="O3" s="92"/>
      <c r="P3" s="92"/>
      <c r="Q3" s="93">
        <v>275.35468531171034</v>
      </c>
      <c r="R3" s="89">
        <v>1061502500</v>
      </c>
      <c r="S3" s="93">
        <v>506.15475555690978</v>
      </c>
      <c r="T3" s="89">
        <v>33223492</v>
      </c>
    </row>
    <row r="4" spans="1:20" s="48" customFormat="1" x14ac:dyDescent="0.25">
      <c r="B4" s="42"/>
      <c r="C4" s="94"/>
      <c r="D4" s="95"/>
      <c r="E4" s="88"/>
      <c r="F4" s="53"/>
      <c r="G4" s="96"/>
      <c r="H4" s="97"/>
      <c r="I4" s="98"/>
      <c r="J4" s="89"/>
      <c r="K4" s="45"/>
      <c r="L4" s="45"/>
      <c r="M4" s="43"/>
      <c r="N4" s="41"/>
      <c r="O4" s="41"/>
      <c r="P4" s="41"/>
      <c r="Q4" s="93"/>
      <c r="R4" s="99"/>
      <c r="S4" s="100"/>
      <c r="T4" s="78"/>
    </row>
    <row r="5" spans="1:20" x14ac:dyDescent="0.25">
      <c r="A5" s="40">
        <v>1</v>
      </c>
      <c r="B5" s="39" t="s">
        <v>23</v>
      </c>
      <c r="C5" s="101">
        <v>2.1098646194485702</v>
      </c>
      <c r="D5" s="116" t="s">
        <v>120</v>
      </c>
      <c r="E5" s="102" t="s">
        <v>70</v>
      </c>
      <c r="F5" s="52">
        <v>564117</v>
      </c>
      <c r="G5" s="103">
        <v>14.0361733433275</v>
      </c>
      <c r="H5" s="123">
        <v>505597</v>
      </c>
      <c r="I5" s="119">
        <v>0.34163404680602999</v>
      </c>
      <c r="J5" s="118" t="s">
        <v>160</v>
      </c>
      <c r="K5" s="45">
        <v>3840.2587101968302</v>
      </c>
      <c r="L5" s="45">
        <v>138329.959</v>
      </c>
      <c r="M5" s="55">
        <v>36.9</v>
      </c>
      <c r="N5" s="56">
        <f t="shared" ref="N5:N49" si="0">RANK(M5,M$5:M$49,0)</f>
        <v>22</v>
      </c>
      <c r="O5" s="104">
        <f t="shared" ref="O5:O49" si="1">(M5-4.2)/(86-4.2)</f>
        <v>0.39975550122249387</v>
      </c>
      <c r="P5" s="56">
        <f t="shared" ref="P5:P49" si="2">RANK(O5,O$5:O$49,0)</f>
        <v>22</v>
      </c>
      <c r="Q5" s="105">
        <v>25.585963743371899</v>
      </c>
      <c r="R5" s="117" t="s">
        <v>208</v>
      </c>
      <c r="S5" s="106">
        <v>298.00700000000001</v>
      </c>
      <c r="T5" s="136" t="s">
        <v>255</v>
      </c>
    </row>
    <row r="6" spans="1:20" s="38" customFormat="1" x14ac:dyDescent="0.25">
      <c r="A6" s="38">
        <v>2</v>
      </c>
      <c r="B6" s="39" t="s">
        <v>24</v>
      </c>
      <c r="C6" s="60">
        <v>2.2634688434494499</v>
      </c>
      <c r="D6" s="116" t="s">
        <v>118</v>
      </c>
      <c r="E6" s="61" t="s">
        <v>71</v>
      </c>
      <c r="F6" s="62">
        <v>9989953</v>
      </c>
      <c r="G6" s="103">
        <v>73.5038801346588</v>
      </c>
      <c r="H6" s="123">
        <v>4650664</v>
      </c>
      <c r="I6" s="120">
        <v>0.176431540516192</v>
      </c>
      <c r="J6" s="118" t="s">
        <v>161</v>
      </c>
      <c r="K6" s="45">
        <v>5526.7105941110494</v>
      </c>
      <c r="L6" s="45">
        <v>349680.50599999999</v>
      </c>
      <c r="M6" s="55">
        <v>21.8</v>
      </c>
      <c r="N6" s="56">
        <f t="shared" si="0"/>
        <v>34</v>
      </c>
      <c r="O6" s="104">
        <f t="shared" si="1"/>
        <v>0.21515892420537899</v>
      </c>
      <c r="P6" s="56">
        <f t="shared" si="2"/>
        <v>34</v>
      </c>
      <c r="Q6" s="105">
        <v>151.85114823536901</v>
      </c>
      <c r="R6" s="117" t="s">
        <v>209</v>
      </c>
      <c r="S6" s="106">
        <v>279.64499999999998</v>
      </c>
      <c r="T6" s="136" t="s">
        <v>256</v>
      </c>
    </row>
    <row r="7" spans="1:20" s="38" customFormat="1" x14ac:dyDescent="0.25">
      <c r="A7" s="38">
        <v>3</v>
      </c>
      <c r="B7" s="39" t="s">
        <v>46</v>
      </c>
      <c r="C7" s="60">
        <v>1.71911522256824</v>
      </c>
      <c r="D7" s="116" t="s">
        <v>64</v>
      </c>
      <c r="E7" s="61" t="s">
        <v>72</v>
      </c>
      <c r="F7" s="62">
        <v>779475</v>
      </c>
      <c r="G7" s="103">
        <v>18.3376123660729</v>
      </c>
      <c r="H7" s="123">
        <v>552824</v>
      </c>
      <c r="I7" s="120">
        <v>0.22526287856171401</v>
      </c>
      <c r="J7" s="118" t="s">
        <v>162</v>
      </c>
      <c r="K7" s="45">
        <v>3359.6020831260203</v>
      </c>
      <c r="L7" s="45">
        <v>101281.924</v>
      </c>
      <c r="M7" s="55">
        <v>5.8</v>
      </c>
      <c r="N7" s="56">
        <f t="shared" si="0"/>
        <v>43</v>
      </c>
      <c r="O7" s="104">
        <f t="shared" si="1"/>
        <v>1.9559902200488994E-2</v>
      </c>
      <c r="P7" s="56">
        <f t="shared" si="2"/>
        <v>43</v>
      </c>
      <c r="Q7" s="105">
        <v>166.12784024944401</v>
      </c>
      <c r="R7" s="117" t="s">
        <v>210</v>
      </c>
      <c r="S7" s="106">
        <v>213.81</v>
      </c>
      <c r="T7" s="136" t="s">
        <v>257</v>
      </c>
    </row>
    <row r="8" spans="1:20" s="38" customFormat="1" x14ac:dyDescent="0.25">
      <c r="A8" s="38">
        <v>4</v>
      </c>
      <c r="B8" s="39" t="s">
        <v>21</v>
      </c>
      <c r="C8" s="60">
        <v>1.9557387387387399</v>
      </c>
      <c r="D8" s="116" t="s">
        <v>132</v>
      </c>
      <c r="E8" s="61" t="s">
        <v>73</v>
      </c>
      <c r="F8" s="62">
        <v>943551</v>
      </c>
      <c r="G8" s="103">
        <v>33.580382698183001</v>
      </c>
      <c r="H8" s="123">
        <v>1044182</v>
      </c>
      <c r="I8" s="120">
        <v>0.41669078630004802</v>
      </c>
      <c r="J8" s="118" t="s">
        <v>163</v>
      </c>
      <c r="K8" s="45">
        <v>4579.8146325775806</v>
      </c>
      <c r="L8" s="45">
        <v>142409.33600000001</v>
      </c>
      <c r="M8" s="55">
        <v>77.400000000000006</v>
      </c>
      <c r="N8" s="56">
        <f t="shared" si="0"/>
        <v>3</v>
      </c>
      <c r="O8" s="104">
        <f t="shared" si="1"/>
        <v>0.89486552567237165</v>
      </c>
      <c r="P8" s="56">
        <f t="shared" si="2"/>
        <v>3</v>
      </c>
      <c r="Q8" s="105">
        <v>57.1832448946776</v>
      </c>
      <c r="R8" s="117" t="s">
        <v>211</v>
      </c>
      <c r="S8" s="106">
        <v>382.90699999999998</v>
      </c>
      <c r="T8" s="136" t="s">
        <v>258</v>
      </c>
    </row>
    <row r="9" spans="1:20" s="38" customFormat="1" x14ac:dyDescent="0.25">
      <c r="A9" s="38">
        <v>5</v>
      </c>
      <c r="B9" s="39" t="s">
        <v>33</v>
      </c>
      <c r="C9" s="60">
        <v>1.73987557030278</v>
      </c>
      <c r="D9" s="116" t="s">
        <v>133</v>
      </c>
      <c r="E9" s="61" t="s">
        <v>74</v>
      </c>
      <c r="F9" s="62">
        <v>306940</v>
      </c>
      <c r="G9" s="103">
        <v>24.734439834024901</v>
      </c>
      <c r="H9" s="123">
        <v>643788</v>
      </c>
      <c r="I9" s="120">
        <v>0.326379283848164</v>
      </c>
      <c r="J9" s="118" t="s">
        <v>164</v>
      </c>
      <c r="K9" s="45">
        <v>5039.3930382664803</v>
      </c>
      <c r="L9" s="45">
        <v>131165.32199999999</v>
      </c>
      <c r="M9" s="55">
        <v>45.5</v>
      </c>
      <c r="N9" s="56">
        <f t="shared" si="0"/>
        <v>18</v>
      </c>
      <c r="O9" s="104">
        <f t="shared" si="1"/>
        <v>0.50488997555012227</v>
      </c>
      <c r="P9" s="56">
        <f t="shared" si="2"/>
        <v>18</v>
      </c>
      <c r="Q9" s="105">
        <v>26.6583679114799</v>
      </c>
      <c r="R9" s="117" t="s">
        <v>212</v>
      </c>
      <c r="S9" s="106">
        <v>373.10599999999999</v>
      </c>
      <c r="T9" s="136" t="s">
        <v>259</v>
      </c>
    </row>
    <row r="10" spans="1:20" s="115" customFormat="1" x14ac:dyDescent="0.25">
      <c r="A10" s="115">
        <v>6</v>
      </c>
      <c r="B10" s="107" t="s">
        <v>45</v>
      </c>
      <c r="C10" s="108">
        <v>1.76869451453135</v>
      </c>
      <c r="D10" s="116" t="s">
        <v>134</v>
      </c>
      <c r="E10" s="102" t="s">
        <v>75</v>
      </c>
      <c r="F10" s="109">
        <v>159992</v>
      </c>
      <c r="G10" s="103">
        <v>24.686051817674802</v>
      </c>
      <c r="H10" s="123">
        <v>486883</v>
      </c>
      <c r="I10" s="121">
        <v>0.20853825482938701</v>
      </c>
      <c r="J10" s="118" t="s">
        <v>165</v>
      </c>
      <c r="K10" s="45">
        <v>3979.77665669523</v>
      </c>
      <c r="L10" s="110">
        <v>78493.134999999995</v>
      </c>
      <c r="M10" s="111">
        <v>29.1</v>
      </c>
      <c r="N10" s="112">
        <f t="shared" si="0"/>
        <v>28</v>
      </c>
      <c r="O10" s="113">
        <f t="shared" si="1"/>
        <v>0.30440097799511007</v>
      </c>
      <c r="P10" s="112">
        <f t="shared" si="2"/>
        <v>28</v>
      </c>
      <c r="Q10" s="105">
        <v>8.1484561172235495</v>
      </c>
      <c r="R10" s="117" t="s">
        <v>213</v>
      </c>
      <c r="S10" s="106">
        <v>625.173</v>
      </c>
      <c r="T10" s="136" t="s">
        <v>260</v>
      </c>
    </row>
    <row r="11" spans="1:20" s="38" customFormat="1" x14ac:dyDescent="0.25">
      <c r="A11" s="38">
        <v>7</v>
      </c>
      <c r="B11" s="39" t="s">
        <v>8</v>
      </c>
      <c r="C11" s="60">
        <v>2.6373426258992798</v>
      </c>
      <c r="D11" s="116" t="s">
        <v>121</v>
      </c>
      <c r="E11" s="61" t="s">
        <v>76</v>
      </c>
      <c r="F11" s="62">
        <v>53708015</v>
      </c>
      <c r="G11" s="103">
        <v>123.267122206325</v>
      </c>
      <c r="H11" s="123">
        <v>24985013</v>
      </c>
      <c r="I11" s="120">
        <v>0.396043218708372</v>
      </c>
      <c r="J11" s="118" t="s">
        <v>166</v>
      </c>
      <c r="K11" s="45">
        <v>4723.2462282303004</v>
      </c>
      <c r="L11" s="45">
        <v>957354.77800000005</v>
      </c>
      <c r="M11" s="55">
        <v>6.3</v>
      </c>
      <c r="N11" s="56">
        <f t="shared" si="0"/>
        <v>42</v>
      </c>
      <c r="O11" s="104">
        <f t="shared" si="1"/>
        <v>2.5672371638141806E-2</v>
      </c>
      <c r="P11" s="56">
        <f t="shared" si="2"/>
        <v>42</v>
      </c>
      <c r="Q11" s="105">
        <v>1678.3221964576401</v>
      </c>
      <c r="R11" s="117" t="s">
        <v>214</v>
      </c>
      <c r="S11" s="106">
        <v>259.22899999999998</v>
      </c>
      <c r="T11" s="136" t="s">
        <v>261</v>
      </c>
    </row>
    <row r="12" spans="1:20" s="38" customFormat="1" x14ac:dyDescent="0.25">
      <c r="A12" s="38">
        <v>8</v>
      </c>
      <c r="B12" s="39" t="s">
        <v>30</v>
      </c>
      <c r="C12" s="60">
        <v>1.7264155959237899</v>
      </c>
      <c r="D12" s="116" t="s">
        <v>135</v>
      </c>
      <c r="E12" s="61" t="s">
        <v>77</v>
      </c>
      <c r="F12" s="62">
        <v>254329</v>
      </c>
      <c r="G12" s="103">
        <v>18.518222136521398</v>
      </c>
      <c r="H12" s="123">
        <v>384142</v>
      </c>
      <c r="I12" s="120">
        <v>0.57867335133050501</v>
      </c>
      <c r="J12" s="118" t="s">
        <v>167</v>
      </c>
      <c r="K12" s="45">
        <v>3946.47478789047</v>
      </c>
      <c r="L12" s="45">
        <v>81865.672999999995</v>
      </c>
      <c r="M12" s="55">
        <v>55.2</v>
      </c>
      <c r="N12" s="56">
        <f t="shared" si="0"/>
        <v>12</v>
      </c>
      <c r="O12" s="104">
        <f t="shared" si="1"/>
        <v>0.62347188264058684</v>
      </c>
      <c r="P12" s="56">
        <f t="shared" si="2"/>
        <v>12</v>
      </c>
      <c r="Q12" s="105">
        <v>18.953866178171999</v>
      </c>
      <c r="R12" s="117" t="s">
        <v>215</v>
      </c>
      <c r="S12" s="106">
        <v>280.47199999999998</v>
      </c>
      <c r="T12" s="136" t="s">
        <v>262</v>
      </c>
    </row>
    <row r="13" spans="1:20" s="38" customFormat="1" x14ac:dyDescent="0.25">
      <c r="A13" s="38">
        <v>9</v>
      </c>
      <c r="B13" s="39" t="s">
        <v>34</v>
      </c>
      <c r="C13" s="60">
        <v>1.7927195824334099</v>
      </c>
      <c r="D13" s="116" t="s">
        <v>136</v>
      </c>
      <c r="E13" s="61" t="s">
        <v>78</v>
      </c>
      <c r="F13" s="62">
        <v>374405</v>
      </c>
      <c r="G13" s="103">
        <v>16.431227761411002</v>
      </c>
      <c r="H13" s="123">
        <v>858926</v>
      </c>
      <c r="I13" s="120">
        <v>0.20964533037456501</v>
      </c>
      <c r="J13" s="118" t="s">
        <v>168</v>
      </c>
      <c r="K13" s="45">
        <v>3483.1274821134798</v>
      </c>
      <c r="L13" s="45">
        <v>182077.00599999999</v>
      </c>
      <c r="M13" s="55">
        <v>56.1</v>
      </c>
      <c r="N13" s="56">
        <f t="shared" si="0"/>
        <v>11</v>
      </c>
      <c r="O13" s="104">
        <f t="shared" si="1"/>
        <v>0.63447432762836187</v>
      </c>
      <c r="P13" s="56">
        <f t="shared" si="2"/>
        <v>11</v>
      </c>
      <c r="Q13" s="105">
        <v>16.9467995561847</v>
      </c>
      <c r="R13" s="117" t="s">
        <v>216</v>
      </c>
      <c r="S13" s="106">
        <v>267.14699999999999</v>
      </c>
      <c r="T13" s="136" t="s">
        <v>263</v>
      </c>
    </row>
    <row r="14" spans="1:20" s="38" customFormat="1" x14ac:dyDescent="0.25">
      <c r="A14" s="38">
        <v>10</v>
      </c>
      <c r="B14" s="39" t="s">
        <v>49</v>
      </c>
      <c r="C14" s="60">
        <v>1.8882795798866101</v>
      </c>
      <c r="D14" s="116" t="s">
        <v>137</v>
      </c>
      <c r="E14" s="61" t="s">
        <v>79</v>
      </c>
      <c r="F14" s="62">
        <v>302896</v>
      </c>
      <c r="G14" s="103">
        <v>21.066230149770501</v>
      </c>
      <c r="H14" s="123">
        <v>279907</v>
      </c>
      <c r="I14" s="120">
        <v>0.16196282080228799</v>
      </c>
      <c r="J14" s="118" t="s">
        <v>169</v>
      </c>
      <c r="K14" s="45">
        <v>3492.6220365771101</v>
      </c>
      <c r="L14" s="45">
        <v>46406.468999999997</v>
      </c>
      <c r="M14" s="55">
        <v>84.5</v>
      </c>
      <c r="N14" s="56">
        <f t="shared" si="0"/>
        <v>2</v>
      </c>
      <c r="O14" s="104">
        <f t="shared" si="1"/>
        <v>0.98166259168704162</v>
      </c>
      <c r="P14" s="56">
        <f t="shared" si="2"/>
        <v>2</v>
      </c>
      <c r="Q14" s="105">
        <v>4.0427485512154702</v>
      </c>
      <c r="R14" s="117" t="s">
        <v>217</v>
      </c>
      <c r="S14" s="106">
        <v>444.68200000000002</v>
      </c>
      <c r="T14" s="136" t="s">
        <v>264</v>
      </c>
    </row>
    <row r="15" spans="1:20" s="38" customFormat="1" x14ac:dyDescent="0.25">
      <c r="A15" s="38">
        <v>11</v>
      </c>
      <c r="B15" s="39" t="s">
        <v>16</v>
      </c>
      <c r="C15" s="60">
        <v>2.21036922576448</v>
      </c>
      <c r="D15" s="116" t="s">
        <v>138</v>
      </c>
      <c r="E15" s="61" t="s">
        <v>80</v>
      </c>
      <c r="F15" s="67">
        <v>5070612</v>
      </c>
      <c r="G15" s="103">
        <v>51.4199741761635</v>
      </c>
      <c r="H15" s="123">
        <v>1831888</v>
      </c>
      <c r="I15" s="120">
        <v>0.325632964688711</v>
      </c>
      <c r="J15" s="118" t="s">
        <v>170</v>
      </c>
      <c r="K15" s="45">
        <v>5764.7710380059498</v>
      </c>
      <c r="L15" s="45">
        <v>205375.73300000001</v>
      </c>
      <c r="M15" s="55">
        <v>18.600000000000001</v>
      </c>
      <c r="N15" s="56">
        <f t="shared" si="0"/>
        <v>38</v>
      </c>
      <c r="O15" s="104">
        <f t="shared" si="1"/>
        <v>0.17603911980440101</v>
      </c>
      <c r="P15" s="56">
        <f t="shared" si="2"/>
        <v>38</v>
      </c>
      <c r="Q15" s="105">
        <v>125.675321394487</v>
      </c>
      <c r="R15" s="117" t="s">
        <v>218</v>
      </c>
      <c r="S15" s="106">
        <v>377.46899999999999</v>
      </c>
      <c r="T15" s="136" t="s">
        <v>265</v>
      </c>
    </row>
    <row r="16" spans="1:20" s="38" customFormat="1" x14ac:dyDescent="0.25">
      <c r="A16" s="38">
        <v>12</v>
      </c>
      <c r="B16" s="39" t="s">
        <v>38</v>
      </c>
      <c r="C16" s="60">
        <v>1.80287440497986</v>
      </c>
      <c r="D16" s="116" t="s">
        <v>139</v>
      </c>
      <c r="E16" s="61" t="s">
        <v>81</v>
      </c>
      <c r="F16" s="62">
        <v>403905</v>
      </c>
      <c r="G16" s="103">
        <v>20.824484474994101</v>
      </c>
      <c r="H16" s="123">
        <v>702868</v>
      </c>
      <c r="I16" s="120">
        <v>0.35349016354586399</v>
      </c>
      <c r="J16" s="118" t="s">
        <v>171</v>
      </c>
      <c r="K16" s="45">
        <v>3966.9206565536902</v>
      </c>
      <c r="L16" s="45">
        <v>133891.50599999999</v>
      </c>
      <c r="M16" s="55">
        <v>76.400000000000006</v>
      </c>
      <c r="N16" s="56">
        <f t="shared" si="0"/>
        <v>4</v>
      </c>
      <c r="O16" s="104">
        <f t="shared" si="1"/>
        <v>0.88264058679706603</v>
      </c>
      <c r="P16" s="56">
        <f t="shared" si="2"/>
        <v>4</v>
      </c>
      <c r="Q16" s="105">
        <v>49.2497629770088</v>
      </c>
      <c r="R16" s="117" t="s">
        <v>219</v>
      </c>
      <c r="S16" s="106">
        <v>358.40600000000001</v>
      </c>
      <c r="T16" s="136" t="s">
        <v>266</v>
      </c>
    </row>
    <row r="17" spans="1:20" s="38" customFormat="1" x14ac:dyDescent="0.25">
      <c r="A17" s="38">
        <v>13</v>
      </c>
      <c r="B17" s="39" t="s">
        <v>22</v>
      </c>
      <c r="C17" s="60">
        <v>2.1744249512670599</v>
      </c>
      <c r="D17" s="116" t="s">
        <v>140</v>
      </c>
      <c r="E17" s="61" t="s">
        <v>82</v>
      </c>
      <c r="F17" s="62">
        <v>7092725</v>
      </c>
      <c r="G17" s="103">
        <v>21.9794029905716</v>
      </c>
      <c r="H17" s="123">
        <v>2387139</v>
      </c>
      <c r="I17" s="120">
        <v>0.23987183264584599</v>
      </c>
      <c r="J17" s="118" t="s">
        <v>172</v>
      </c>
      <c r="K17" s="45">
        <v>4531.3174075574498</v>
      </c>
      <c r="L17" s="45">
        <v>492137.321</v>
      </c>
      <c r="M17" s="55">
        <v>30.7</v>
      </c>
      <c r="N17" s="56">
        <f t="shared" si="0"/>
        <v>25</v>
      </c>
      <c r="O17" s="104">
        <f t="shared" si="1"/>
        <v>0.32396088019559904</v>
      </c>
      <c r="P17" s="56">
        <f t="shared" si="2"/>
        <v>25</v>
      </c>
      <c r="Q17" s="105">
        <v>56.258756261048902</v>
      </c>
      <c r="R17" s="117" t="s">
        <v>220</v>
      </c>
      <c r="S17" s="106">
        <v>214.79400000000001</v>
      </c>
      <c r="T17" s="136" t="s">
        <v>267</v>
      </c>
    </row>
    <row r="18" spans="1:20" s="38" customFormat="1" x14ac:dyDescent="0.25">
      <c r="A18" s="38">
        <v>14</v>
      </c>
      <c r="B18" s="39" t="s">
        <v>26</v>
      </c>
      <c r="C18" s="60">
        <v>1.85176170811001</v>
      </c>
      <c r="D18" s="116" t="s">
        <v>141</v>
      </c>
      <c r="E18" s="61" t="s">
        <v>83</v>
      </c>
      <c r="F18" s="62">
        <v>866887</v>
      </c>
      <c r="G18" s="103">
        <v>14.4246278265977</v>
      </c>
      <c r="H18" s="123">
        <v>638535</v>
      </c>
      <c r="I18" s="120">
        <v>0.124065330833352</v>
      </c>
      <c r="J18" s="118" t="s">
        <v>173</v>
      </c>
      <c r="K18" s="45">
        <v>4234.7040007228898</v>
      </c>
      <c r="L18" s="45">
        <v>187457.64199999999</v>
      </c>
      <c r="M18" s="55">
        <v>23.3</v>
      </c>
      <c r="N18" s="56">
        <f t="shared" si="0"/>
        <v>32</v>
      </c>
      <c r="O18" s="104">
        <f t="shared" si="1"/>
        <v>0.23349633251833743</v>
      </c>
      <c r="P18" s="56">
        <f t="shared" si="2"/>
        <v>32</v>
      </c>
      <c r="Q18" s="105">
        <v>37.627871778074002</v>
      </c>
      <c r="R18" s="117" t="s">
        <v>221</v>
      </c>
      <c r="S18" s="106">
        <v>461.53199999999998</v>
      </c>
      <c r="T18" s="136" t="s">
        <v>268</v>
      </c>
    </row>
    <row r="19" spans="1:20" s="38" customFormat="1" x14ac:dyDescent="0.25">
      <c r="A19" s="38">
        <v>15</v>
      </c>
      <c r="B19" s="39" t="s">
        <v>18</v>
      </c>
      <c r="C19" s="60">
        <v>1.96026070763501</v>
      </c>
      <c r="D19" s="116" t="s">
        <v>142</v>
      </c>
      <c r="E19" s="61" t="s">
        <v>84</v>
      </c>
      <c r="F19" s="62">
        <v>240254</v>
      </c>
      <c r="G19" s="103">
        <v>97.065079076531504</v>
      </c>
      <c r="H19" s="123">
        <v>1601865</v>
      </c>
      <c r="I19" s="120">
        <v>0.81997212628006999</v>
      </c>
      <c r="J19" s="118" t="s">
        <v>174</v>
      </c>
      <c r="K19" s="45">
        <v>7212.55353572078</v>
      </c>
      <c r="L19" s="45">
        <v>119028.77099999999</v>
      </c>
      <c r="M19" s="55">
        <v>68.599999999999994</v>
      </c>
      <c r="N19" s="56">
        <f t="shared" si="0"/>
        <v>6</v>
      </c>
      <c r="O19" s="104">
        <f t="shared" si="1"/>
        <v>0.78728606356968212</v>
      </c>
      <c r="P19" s="56">
        <f t="shared" si="2"/>
        <v>6</v>
      </c>
      <c r="Q19" s="105">
        <v>120.621280979216</v>
      </c>
      <c r="R19" s="117" t="s">
        <v>222</v>
      </c>
      <c r="S19" s="106">
        <v>577.75400000000002</v>
      </c>
      <c r="T19" s="136" t="s">
        <v>269</v>
      </c>
    </row>
    <row r="20" spans="1:20" s="38" customFormat="1" x14ac:dyDescent="0.25">
      <c r="A20" s="38">
        <v>16</v>
      </c>
      <c r="B20" s="39" t="s">
        <v>20</v>
      </c>
      <c r="C20" s="60">
        <v>2.1662968975468999</v>
      </c>
      <c r="D20" s="116" t="s">
        <v>117</v>
      </c>
      <c r="E20" s="61" t="s">
        <v>85</v>
      </c>
      <c r="F20" s="62">
        <v>778753</v>
      </c>
      <c r="G20" s="103">
        <v>39.881756245268697</v>
      </c>
      <c r="H20" s="123">
        <v>1843933</v>
      </c>
      <c r="I20" s="120">
        <v>0.83419487401319303</v>
      </c>
      <c r="J20" s="118" t="s">
        <v>175</v>
      </c>
      <c r="K20" s="45">
        <v>3908.0981507515999</v>
      </c>
      <c r="L20" s="45">
        <v>180690.91800000001</v>
      </c>
      <c r="M20" s="55">
        <v>22.7</v>
      </c>
      <c r="N20" s="56">
        <f t="shared" si="0"/>
        <v>33</v>
      </c>
      <c r="O20" s="104">
        <f t="shared" si="1"/>
        <v>0.22616136919315405</v>
      </c>
      <c r="P20" s="56">
        <f t="shared" si="2"/>
        <v>33</v>
      </c>
      <c r="Q20" s="105">
        <v>89.934768032875496</v>
      </c>
      <c r="R20" s="117" t="s">
        <v>223</v>
      </c>
      <c r="S20" s="106">
        <v>274.52600000000001</v>
      </c>
      <c r="T20" s="136" t="s">
        <v>270</v>
      </c>
    </row>
    <row r="21" spans="1:20" s="38" customFormat="1" x14ac:dyDescent="0.25">
      <c r="A21" s="38">
        <v>17</v>
      </c>
      <c r="B21" s="39" t="s">
        <v>48</v>
      </c>
      <c r="C21" s="60">
        <v>1.98195641155601</v>
      </c>
      <c r="D21" s="116" t="s">
        <v>141</v>
      </c>
      <c r="E21" s="61" t="s">
        <v>86</v>
      </c>
      <c r="F21" s="62">
        <v>253551</v>
      </c>
      <c r="G21" s="103">
        <v>15.5267578289862</v>
      </c>
      <c r="H21" s="123">
        <v>367891</v>
      </c>
      <c r="I21" s="120">
        <v>0.17185785430910799</v>
      </c>
      <c r="J21" s="118" t="s">
        <v>176</v>
      </c>
      <c r="K21" s="45">
        <v>3376.1073267493898</v>
      </c>
      <c r="L21" s="45">
        <v>79993.486999999994</v>
      </c>
      <c r="M21" s="55">
        <v>29.7</v>
      </c>
      <c r="N21" s="56">
        <f t="shared" si="0"/>
        <v>27</v>
      </c>
      <c r="O21" s="104">
        <f t="shared" si="1"/>
        <v>0.31173594132029342</v>
      </c>
      <c r="P21" s="56">
        <f t="shared" si="2"/>
        <v>27</v>
      </c>
      <c r="Q21" s="105">
        <v>50.860724233983298</v>
      </c>
      <c r="R21" s="117" t="s">
        <v>224</v>
      </c>
      <c r="S21" s="106">
        <v>217.72300000000001</v>
      </c>
      <c r="T21" s="136" t="s">
        <v>271</v>
      </c>
    </row>
    <row r="22" spans="1:20" s="38" customFormat="1" x14ac:dyDescent="0.25">
      <c r="A22" s="38">
        <v>18</v>
      </c>
      <c r="B22" s="39" t="s">
        <v>12</v>
      </c>
      <c r="C22" s="60">
        <v>2.4232505460723202</v>
      </c>
      <c r="D22" s="116" t="s">
        <v>143</v>
      </c>
      <c r="E22" s="61" t="s">
        <v>87</v>
      </c>
      <c r="F22" s="62">
        <v>5331189</v>
      </c>
      <c r="G22" s="103">
        <v>162.50814970434499</v>
      </c>
      <c r="H22" s="123">
        <v>13768828</v>
      </c>
      <c r="I22" s="120">
        <v>0.31648707023735101</v>
      </c>
      <c r="J22" s="118" t="s">
        <v>177</v>
      </c>
      <c r="K22" s="45">
        <v>4713.0722437947807</v>
      </c>
      <c r="L22" s="45">
        <v>399324.47200000001</v>
      </c>
      <c r="M22" s="55">
        <v>20</v>
      </c>
      <c r="N22" s="56">
        <f t="shared" si="0"/>
        <v>35</v>
      </c>
      <c r="O22" s="104">
        <f t="shared" si="1"/>
        <v>0.19315403422982885</v>
      </c>
      <c r="P22" s="56">
        <f t="shared" si="2"/>
        <v>35</v>
      </c>
      <c r="Q22" s="105">
        <v>432.78892206734599</v>
      </c>
      <c r="R22" s="117" t="s">
        <v>225</v>
      </c>
      <c r="S22" s="106">
        <v>486.15</v>
      </c>
      <c r="T22" s="136" t="s">
        <v>272</v>
      </c>
    </row>
    <row r="23" spans="1:20" s="38" customFormat="1" x14ac:dyDescent="0.25">
      <c r="A23" s="38">
        <v>19</v>
      </c>
      <c r="B23" s="39" t="s">
        <v>25</v>
      </c>
      <c r="C23" s="60">
        <v>2.1521965748324599</v>
      </c>
      <c r="D23" s="116" t="s">
        <v>66</v>
      </c>
      <c r="E23" s="61" t="s">
        <v>88</v>
      </c>
      <c r="F23" s="62">
        <v>6037885</v>
      </c>
      <c r="G23" s="103">
        <v>20.295898540996902</v>
      </c>
      <c r="H23" s="123">
        <v>1149032</v>
      </c>
      <c r="I23" s="120">
        <v>0.18906984138199001</v>
      </c>
      <c r="J23" s="118" t="s">
        <v>178</v>
      </c>
      <c r="K23" s="45">
        <v>4441.2098950789605</v>
      </c>
      <c r="L23" s="45">
        <v>251434.65700000001</v>
      </c>
      <c r="M23" s="55">
        <v>14.5</v>
      </c>
      <c r="N23" s="56">
        <f t="shared" si="0"/>
        <v>40</v>
      </c>
      <c r="O23" s="104">
        <f t="shared" si="1"/>
        <v>0.12591687041564795</v>
      </c>
      <c r="P23" s="56">
        <f t="shared" si="2"/>
        <v>40</v>
      </c>
      <c r="Q23" s="105">
        <v>260.522132334758</v>
      </c>
      <c r="R23" s="117" t="s">
        <v>226</v>
      </c>
      <c r="S23" s="106">
        <v>214.922</v>
      </c>
      <c r="T23" s="136" t="s">
        <v>273</v>
      </c>
    </row>
    <row r="24" spans="1:20" s="38" customFormat="1" x14ac:dyDescent="0.25">
      <c r="A24" s="38">
        <v>20</v>
      </c>
      <c r="B24" s="39" t="s">
        <v>35</v>
      </c>
      <c r="C24" s="60">
        <v>1.8550901912208699</v>
      </c>
      <c r="D24" s="116" t="s">
        <v>144</v>
      </c>
      <c r="E24" s="61" t="s">
        <v>89</v>
      </c>
      <c r="F24" s="62">
        <v>3618151</v>
      </c>
      <c r="G24" s="103">
        <v>32.098691611641001</v>
      </c>
      <c r="H24" s="123">
        <v>5250062</v>
      </c>
      <c r="I24" s="120">
        <v>0.46784054781120099</v>
      </c>
      <c r="J24" s="118" t="s">
        <v>179</v>
      </c>
      <c r="K24" s="45">
        <v>4210.8554903399399</v>
      </c>
      <c r="L24" s="45">
        <v>688727.52399999998</v>
      </c>
      <c r="M24" s="55">
        <v>29.8</v>
      </c>
      <c r="N24" s="56">
        <f t="shared" si="0"/>
        <v>26</v>
      </c>
      <c r="O24" s="104">
        <f t="shared" si="1"/>
        <v>0.31295843520782402</v>
      </c>
      <c r="P24" s="56">
        <f t="shared" si="2"/>
        <v>26</v>
      </c>
      <c r="Q24" s="105">
        <v>113.809935191978</v>
      </c>
      <c r="R24" s="117" t="s">
        <v>227</v>
      </c>
      <c r="S24" s="106">
        <v>1241.17</v>
      </c>
      <c r="T24" s="136" t="s">
        <v>274</v>
      </c>
    </row>
    <row r="25" spans="1:20" s="63" customFormat="1" x14ac:dyDescent="0.25">
      <c r="A25" s="63">
        <v>21</v>
      </c>
      <c r="B25" s="64" t="s">
        <v>43</v>
      </c>
      <c r="C25" s="65">
        <v>1.9404390583093301</v>
      </c>
      <c r="D25" s="116" t="s">
        <v>135</v>
      </c>
      <c r="E25" s="66" t="s">
        <v>90</v>
      </c>
      <c r="F25" s="67">
        <v>189865</v>
      </c>
      <c r="G25" s="103">
        <v>21.947975666037301</v>
      </c>
      <c r="H25" s="123">
        <v>313878</v>
      </c>
      <c r="I25" s="122">
        <v>0.15803090692958499</v>
      </c>
      <c r="J25" s="118" t="s">
        <v>180</v>
      </c>
      <c r="K25" s="45">
        <v>3706.8179148311301</v>
      </c>
      <c r="L25" s="68">
        <v>53011.203000000001</v>
      </c>
      <c r="M25" s="57">
        <v>33</v>
      </c>
      <c r="N25" s="58">
        <f t="shared" si="0"/>
        <v>24</v>
      </c>
      <c r="O25" s="114">
        <f t="shared" si="1"/>
        <v>0.35207823960880197</v>
      </c>
      <c r="P25" s="58">
        <f t="shared" si="2"/>
        <v>24</v>
      </c>
      <c r="Q25" s="105">
        <v>16.396126145024802</v>
      </c>
      <c r="R25" s="117" t="s">
        <v>228</v>
      </c>
      <c r="S25" s="106">
        <v>300.63900000000001</v>
      </c>
      <c r="T25" s="136" t="s">
        <v>275</v>
      </c>
    </row>
    <row r="26" spans="1:20" s="38" customFormat="1" x14ac:dyDescent="0.25">
      <c r="A26" s="38">
        <v>22</v>
      </c>
      <c r="B26" s="39" t="s">
        <v>39</v>
      </c>
      <c r="C26" s="60">
        <v>1.81032374100719</v>
      </c>
      <c r="D26" s="116" t="s">
        <v>145</v>
      </c>
      <c r="E26" s="61" t="s">
        <v>91</v>
      </c>
      <c r="F26" s="62">
        <v>249047</v>
      </c>
      <c r="G26" s="103">
        <v>16.073802816901399</v>
      </c>
      <c r="H26" s="123">
        <v>256779</v>
      </c>
      <c r="I26" s="120">
        <v>0.22397496087636901</v>
      </c>
      <c r="J26" s="118" t="s">
        <v>181</v>
      </c>
      <c r="K26" s="45">
        <v>4485.1401564945199</v>
      </c>
      <c r="L26" s="45">
        <v>71650.114000000001</v>
      </c>
      <c r="M26" s="55">
        <v>48.5</v>
      </c>
      <c r="N26" s="56">
        <f t="shared" si="0"/>
        <v>17</v>
      </c>
      <c r="O26" s="104">
        <f t="shared" si="1"/>
        <v>0.54156479217603914</v>
      </c>
      <c r="P26" s="56">
        <f t="shared" si="2"/>
        <v>17</v>
      </c>
      <c r="Q26" s="105">
        <v>37.081815336463201</v>
      </c>
      <c r="R26" s="117" t="s">
        <v>229</v>
      </c>
      <c r="S26" s="106">
        <v>204.58199999999999</v>
      </c>
      <c r="T26" s="136" t="s">
        <v>276</v>
      </c>
    </row>
    <row r="27" spans="1:20" s="38" customFormat="1" x14ac:dyDescent="0.25">
      <c r="A27" s="38">
        <v>23</v>
      </c>
      <c r="B27" s="39" t="s">
        <v>36</v>
      </c>
      <c r="C27" s="60">
        <v>1.70968268982716</v>
      </c>
      <c r="D27" s="116" t="s">
        <v>65</v>
      </c>
      <c r="E27" s="61" t="s">
        <v>92</v>
      </c>
      <c r="F27" s="62">
        <v>550337</v>
      </c>
      <c r="G27" s="103">
        <v>18.812615630294701</v>
      </c>
      <c r="H27" s="123">
        <v>966009</v>
      </c>
      <c r="I27" s="120">
        <v>0.33817601121735602</v>
      </c>
      <c r="J27" s="118" t="s">
        <v>182</v>
      </c>
      <c r="K27" s="45">
        <v>3448.28477672399</v>
      </c>
      <c r="L27" s="45">
        <v>177065.97500000001</v>
      </c>
      <c r="M27" s="55">
        <v>38.5</v>
      </c>
      <c r="N27" s="56">
        <f t="shared" si="0"/>
        <v>20</v>
      </c>
      <c r="O27" s="104">
        <f t="shared" si="1"/>
        <v>0.41931540342298285</v>
      </c>
      <c r="P27" s="56">
        <f t="shared" si="2"/>
        <v>20</v>
      </c>
      <c r="Q27" s="105">
        <v>26.960778204054598</v>
      </c>
      <c r="R27" s="117" t="s">
        <v>230</v>
      </c>
      <c r="S27" s="106">
        <v>382.65600000000001</v>
      </c>
      <c r="T27" s="136" t="s">
        <v>277</v>
      </c>
    </row>
    <row r="28" spans="1:20" s="38" customFormat="1" ht="17.25" customHeight="1" x14ac:dyDescent="0.25">
      <c r="A28" s="38">
        <v>24</v>
      </c>
      <c r="B28" s="39" t="s">
        <v>11</v>
      </c>
      <c r="C28" s="60">
        <v>2.7621906933535998</v>
      </c>
      <c r="D28" s="116" t="s">
        <v>146</v>
      </c>
      <c r="E28" s="61" t="s">
        <v>93</v>
      </c>
      <c r="F28" s="62">
        <v>3001144</v>
      </c>
      <c r="G28" s="103">
        <v>68.117289335933506</v>
      </c>
      <c r="H28" s="123">
        <v>2654667</v>
      </c>
      <c r="I28" s="120">
        <v>1.2440726675561899</v>
      </c>
      <c r="J28" s="118" t="s">
        <v>183</v>
      </c>
      <c r="K28" s="45">
        <v>4794.3469927127198</v>
      </c>
      <c r="L28" s="45">
        <v>186845.291</v>
      </c>
      <c r="M28" s="55">
        <v>13.5</v>
      </c>
      <c r="N28" s="56">
        <f t="shared" si="0"/>
        <v>41</v>
      </c>
      <c r="O28" s="104">
        <f t="shared" si="1"/>
        <v>0.11369193154034231</v>
      </c>
      <c r="P28" s="56">
        <f t="shared" si="2"/>
        <v>41</v>
      </c>
      <c r="Q28" s="105">
        <v>309.18338807348903</v>
      </c>
      <c r="R28" s="117" t="s">
        <v>231</v>
      </c>
      <c r="S28" s="106">
        <v>936.48</v>
      </c>
      <c r="T28" s="136" t="s">
        <v>278</v>
      </c>
    </row>
    <row r="29" spans="1:20" s="38" customFormat="1" ht="17.25" customHeight="1" x14ac:dyDescent="0.25">
      <c r="A29" s="38">
        <v>25</v>
      </c>
      <c r="B29" s="39" t="s">
        <v>15</v>
      </c>
      <c r="C29" s="60">
        <v>2.3982652896562899</v>
      </c>
      <c r="D29" s="116" t="s">
        <v>147</v>
      </c>
      <c r="E29" s="61" t="s">
        <v>94</v>
      </c>
      <c r="F29" s="62">
        <v>11026780</v>
      </c>
      <c r="G29" s="103">
        <v>36.801048102512397</v>
      </c>
      <c r="H29" s="123">
        <v>3139019</v>
      </c>
      <c r="I29" s="120">
        <v>8.9428702064550905E-2</v>
      </c>
      <c r="J29" s="118" t="s">
        <v>184</v>
      </c>
      <c r="K29" s="45">
        <v>4873.9275121047594</v>
      </c>
      <c r="L29" s="45">
        <v>415731.39500000002</v>
      </c>
      <c r="M29" s="55">
        <v>19.100000000000001</v>
      </c>
      <c r="N29" s="56">
        <f t="shared" si="0"/>
        <v>37</v>
      </c>
      <c r="O29" s="104">
        <f t="shared" si="1"/>
        <v>0.18215158924205382</v>
      </c>
      <c r="P29" s="56">
        <f t="shared" si="2"/>
        <v>37</v>
      </c>
      <c r="Q29" s="105">
        <v>132.640479735512</v>
      </c>
      <c r="R29" s="117" t="s">
        <v>232</v>
      </c>
      <c r="S29" s="106">
        <v>441.57</v>
      </c>
      <c r="T29" s="136" t="s">
        <v>279</v>
      </c>
    </row>
    <row r="30" spans="1:20" s="38" customFormat="1" ht="17.25" customHeight="1" x14ac:dyDescent="0.25">
      <c r="A30" s="38">
        <v>26</v>
      </c>
      <c r="B30" s="39" t="s">
        <v>44</v>
      </c>
      <c r="C30" s="60">
        <v>1.7957422425952001</v>
      </c>
      <c r="D30" s="116" t="s">
        <v>119</v>
      </c>
      <c r="E30" s="61" t="s">
        <v>95</v>
      </c>
      <c r="F30" s="62">
        <v>562983</v>
      </c>
      <c r="G30" s="103">
        <v>19.032966531208601</v>
      </c>
      <c r="H30" s="123">
        <v>833682</v>
      </c>
      <c r="I30" s="120">
        <v>0.22113145518469501</v>
      </c>
      <c r="J30" s="118" t="s">
        <v>185</v>
      </c>
      <c r="K30" s="45">
        <v>3939.79042052874</v>
      </c>
      <c r="L30" s="45">
        <v>172570.7</v>
      </c>
      <c r="M30" s="55">
        <v>26.7</v>
      </c>
      <c r="N30" s="56">
        <f t="shared" si="0"/>
        <v>29</v>
      </c>
      <c r="O30" s="104">
        <f t="shared" si="1"/>
        <v>0.27506112469437655</v>
      </c>
      <c r="P30" s="56">
        <f t="shared" si="2"/>
        <v>29</v>
      </c>
      <c r="Q30" s="105">
        <v>81.494429478105999</v>
      </c>
      <c r="R30" s="117" t="s">
        <v>233</v>
      </c>
      <c r="S30" s="106">
        <v>487.45699999999999</v>
      </c>
      <c r="T30" s="136" t="s">
        <v>280</v>
      </c>
    </row>
    <row r="31" spans="1:20" s="38" customFormat="1" ht="17.25" customHeight="1" x14ac:dyDescent="0.25">
      <c r="A31" s="38">
        <v>27</v>
      </c>
      <c r="B31" s="39" t="s">
        <v>37</v>
      </c>
      <c r="C31" s="60">
        <v>2.0048278031137001</v>
      </c>
      <c r="D31" s="116" t="s">
        <v>148</v>
      </c>
      <c r="E31" s="61" t="s">
        <v>96</v>
      </c>
      <c r="F31" s="62">
        <v>1355468</v>
      </c>
      <c r="G31" s="103">
        <v>230.48385607334899</v>
      </c>
      <c r="H31" s="123">
        <v>6988501</v>
      </c>
      <c r="I31" s="120">
        <v>0.156129415256753</v>
      </c>
      <c r="J31" s="118" t="s">
        <v>186</v>
      </c>
      <c r="K31" s="45">
        <v>5284.31466640282</v>
      </c>
      <c r="L31" s="45">
        <v>160225.70499999999</v>
      </c>
      <c r="M31" s="55">
        <v>25</v>
      </c>
      <c r="N31" s="56">
        <f t="shared" si="0"/>
        <v>30</v>
      </c>
      <c r="O31" s="104">
        <f t="shared" si="1"/>
        <v>0.25427872860635697</v>
      </c>
      <c r="P31" s="56">
        <f t="shared" si="2"/>
        <v>30</v>
      </c>
      <c r="Q31" s="105">
        <v>133.623759110847</v>
      </c>
      <c r="R31" s="117" t="s">
        <v>234</v>
      </c>
      <c r="S31" s="106">
        <v>480.661</v>
      </c>
      <c r="T31" s="136" t="s">
        <v>281</v>
      </c>
    </row>
    <row r="32" spans="1:20" s="38" customFormat="1" ht="17.25" customHeight="1" x14ac:dyDescent="0.25">
      <c r="A32" s="38">
        <v>28</v>
      </c>
      <c r="B32" s="39" t="s">
        <v>42</v>
      </c>
      <c r="C32" s="60">
        <v>1.7556266758930901</v>
      </c>
      <c r="D32" s="116" t="s">
        <v>149</v>
      </c>
      <c r="E32" s="61" t="s">
        <v>97</v>
      </c>
      <c r="F32" s="62">
        <v>217102</v>
      </c>
      <c r="G32" s="103">
        <v>15.847001519966801</v>
      </c>
      <c r="H32" s="123">
        <v>458739</v>
      </c>
      <c r="I32" s="120">
        <v>0.27787757358021298</v>
      </c>
      <c r="J32" s="118" t="s">
        <v>187</v>
      </c>
      <c r="K32" s="45">
        <v>4189.1755216249803</v>
      </c>
      <c r="L32" s="45">
        <v>121268.253</v>
      </c>
      <c r="M32" s="55">
        <v>51</v>
      </c>
      <c r="N32" s="56">
        <f t="shared" si="0"/>
        <v>14</v>
      </c>
      <c r="O32" s="104">
        <f t="shared" si="1"/>
        <v>0.57212713936430315</v>
      </c>
      <c r="P32" s="56">
        <f t="shared" si="2"/>
        <v>14</v>
      </c>
      <c r="Q32" s="105">
        <v>71.151133066187597</v>
      </c>
      <c r="R32" s="117" t="s">
        <v>235</v>
      </c>
      <c r="S32" s="106">
        <v>208.739</v>
      </c>
      <c r="T32" s="136" t="s">
        <v>282</v>
      </c>
    </row>
    <row r="33" spans="1:20" s="38" customFormat="1" ht="17.25" customHeight="1" x14ac:dyDescent="0.25">
      <c r="A33" s="38">
        <v>29</v>
      </c>
      <c r="B33" s="39" t="s">
        <v>40</v>
      </c>
      <c r="C33" s="60">
        <v>1.9159438170257199</v>
      </c>
      <c r="D33" s="116" t="s">
        <v>137</v>
      </c>
      <c r="E33" s="61" t="s">
        <v>98</v>
      </c>
      <c r="F33" s="62">
        <v>160310</v>
      </c>
      <c r="G33" s="103">
        <v>24.2348426337131</v>
      </c>
      <c r="H33" s="123">
        <v>502049</v>
      </c>
      <c r="I33" s="120">
        <v>0.24560726008882</v>
      </c>
      <c r="J33" s="118" t="s">
        <v>188</v>
      </c>
      <c r="K33" s="45">
        <v>4286.3695694149501</v>
      </c>
      <c r="L33" s="45">
        <v>88796.432000000001</v>
      </c>
      <c r="M33" s="55">
        <v>57.8</v>
      </c>
      <c r="N33" s="56">
        <f t="shared" si="0"/>
        <v>10</v>
      </c>
      <c r="O33" s="104">
        <f t="shared" si="1"/>
        <v>0.65525672371638133</v>
      </c>
      <c r="P33" s="56">
        <f t="shared" si="2"/>
        <v>10</v>
      </c>
      <c r="Q33" s="105">
        <v>24.2471036879707</v>
      </c>
      <c r="R33" s="117" t="s">
        <v>236</v>
      </c>
      <c r="S33" s="106">
        <v>172.27500000000001</v>
      </c>
      <c r="T33" s="136" t="s">
        <v>283</v>
      </c>
    </row>
    <row r="34" spans="1:20" s="38" customFormat="1" ht="17.25" customHeight="1" x14ac:dyDescent="0.25">
      <c r="A34" s="38">
        <v>30</v>
      </c>
      <c r="B34" s="39" t="s">
        <v>10</v>
      </c>
      <c r="C34" s="60">
        <v>2.47068472535741</v>
      </c>
      <c r="D34" s="116" t="s">
        <v>150</v>
      </c>
      <c r="E34" s="61" t="s">
        <v>99</v>
      </c>
      <c r="F34" s="62">
        <v>32014463</v>
      </c>
      <c r="G34" s="103">
        <v>135.508550930784</v>
      </c>
      <c r="H34" s="123">
        <v>37058743</v>
      </c>
      <c r="I34" s="120">
        <v>0.18038679386717099</v>
      </c>
      <c r="J34" s="118" t="s">
        <v>189</v>
      </c>
      <c r="K34" s="45">
        <v>5131.5256820450604</v>
      </c>
      <c r="L34" s="45">
        <v>1403364.5120000001</v>
      </c>
      <c r="M34" s="55">
        <v>5.6</v>
      </c>
      <c r="N34" s="56">
        <f t="shared" si="0"/>
        <v>44</v>
      </c>
      <c r="O34" s="104">
        <f t="shared" si="1"/>
        <v>1.7114914425427868E-2</v>
      </c>
      <c r="P34" s="56">
        <f t="shared" si="2"/>
        <v>44</v>
      </c>
      <c r="Q34" s="105">
        <v>909.64616661608397</v>
      </c>
      <c r="R34" s="117" t="s">
        <v>237</v>
      </c>
      <c r="S34" s="106">
        <v>464.10500000000002</v>
      </c>
      <c r="T34" s="136" t="s">
        <v>284</v>
      </c>
    </row>
    <row r="35" spans="1:20" s="38" customFormat="1" ht="17.25" customHeight="1" x14ac:dyDescent="0.25">
      <c r="A35" s="38">
        <v>31</v>
      </c>
      <c r="B35" s="39" t="s">
        <v>14</v>
      </c>
      <c r="C35" s="60">
        <v>2.4688443616029798</v>
      </c>
      <c r="D35" s="116" t="s">
        <v>63</v>
      </c>
      <c r="E35" s="61" t="s">
        <v>100</v>
      </c>
      <c r="F35" s="62">
        <v>2657509</v>
      </c>
      <c r="G35" s="103">
        <v>75.035958526362194</v>
      </c>
      <c r="H35" s="123">
        <v>1020414</v>
      </c>
      <c r="I35" s="120">
        <v>0.1886903448783</v>
      </c>
      <c r="J35" s="118" t="s">
        <v>190</v>
      </c>
      <c r="K35" s="45">
        <v>5388.4081917788099</v>
      </c>
      <c r="L35" s="45">
        <v>73276.963000000003</v>
      </c>
      <c r="M35" s="55">
        <v>4.2</v>
      </c>
      <c r="N35" s="56">
        <f t="shared" si="0"/>
        <v>45</v>
      </c>
      <c r="O35" s="104">
        <f t="shared" si="1"/>
        <v>0</v>
      </c>
      <c r="P35" s="56">
        <f t="shared" si="2"/>
        <v>45</v>
      </c>
      <c r="Q35" s="105">
        <v>589.38238105743096</v>
      </c>
      <c r="R35" s="117" t="s">
        <v>238</v>
      </c>
      <c r="S35" s="106">
        <v>324.48500000000001</v>
      </c>
      <c r="T35" s="136" t="s">
        <v>285</v>
      </c>
    </row>
    <row r="36" spans="1:20" s="38" customFormat="1" ht="17.25" customHeight="1" x14ac:dyDescent="0.25">
      <c r="A36" s="38">
        <v>32</v>
      </c>
      <c r="B36" s="39" t="s">
        <v>17</v>
      </c>
      <c r="C36" s="60">
        <v>2.2327396804260999</v>
      </c>
      <c r="D36" s="116" t="s">
        <v>115</v>
      </c>
      <c r="E36" s="61" t="s">
        <v>101</v>
      </c>
      <c r="F36" s="62">
        <v>7757283</v>
      </c>
      <c r="G36" s="103">
        <v>97.250740829047302</v>
      </c>
      <c r="H36" s="123">
        <v>5710369</v>
      </c>
      <c r="I36" s="120">
        <v>0.19166184134337</v>
      </c>
      <c r="J36" s="118" t="s">
        <v>191</v>
      </c>
      <c r="K36" s="45">
        <v>4561.5175074082899</v>
      </c>
      <c r="L36" s="45">
        <v>267843.185</v>
      </c>
      <c r="M36" s="55">
        <v>19.7</v>
      </c>
      <c r="N36" s="56">
        <f t="shared" si="0"/>
        <v>36</v>
      </c>
      <c r="O36" s="104">
        <f t="shared" si="1"/>
        <v>0.18948655256723718</v>
      </c>
      <c r="P36" s="56">
        <f t="shared" si="2"/>
        <v>36</v>
      </c>
      <c r="Q36" s="105">
        <v>178.233710276236</v>
      </c>
      <c r="R36" s="117" t="s">
        <v>239</v>
      </c>
      <c r="S36" s="106">
        <v>242.04</v>
      </c>
      <c r="T36" s="136" t="s">
        <v>286</v>
      </c>
    </row>
    <row r="37" spans="1:20" s="38" customFormat="1" ht="17.25" customHeight="1" x14ac:dyDescent="0.25">
      <c r="A37" s="38">
        <v>33</v>
      </c>
      <c r="B37" s="39" t="s">
        <v>29</v>
      </c>
      <c r="C37" s="60">
        <v>2.0972123811299599</v>
      </c>
      <c r="D37" s="116" t="s">
        <v>151</v>
      </c>
      <c r="E37" s="61" t="s">
        <v>102</v>
      </c>
      <c r="F37" s="62">
        <v>416792</v>
      </c>
      <c r="G37" s="103">
        <v>58.027121158373397</v>
      </c>
      <c r="H37" s="123">
        <v>1799363</v>
      </c>
      <c r="I37" s="120">
        <v>1.4301976845432001</v>
      </c>
      <c r="J37" s="118" t="s">
        <v>122</v>
      </c>
      <c r="K37" s="45">
        <v>3725.9468218904203</v>
      </c>
      <c r="L37" s="45">
        <v>115537.88499999999</v>
      </c>
      <c r="M37" s="55">
        <v>61.2</v>
      </c>
      <c r="N37" s="56">
        <f t="shared" si="0"/>
        <v>8</v>
      </c>
      <c r="O37" s="104">
        <f t="shared" si="1"/>
        <v>0.69682151589242058</v>
      </c>
      <c r="P37" s="56">
        <f t="shared" si="2"/>
        <v>8</v>
      </c>
      <c r="Q37" s="105">
        <v>55.0405043696991</v>
      </c>
      <c r="R37" s="117" t="s">
        <v>240</v>
      </c>
      <c r="S37" s="106">
        <v>658.36900000000003</v>
      </c>
      <c r="T37" s="136" t="s">
        <v>287</v>
      </c>
    </row>
    <row r="38" spans="1:20" s="38" customFormat="1" ht="17.25" customHeight="1" x14ac:dyDescent="0.25">
      <c r="A38" s="38">
        <v>34</v>
      </c>
      <c r="B38" s="39" t="s">
        <v>50</v>
      </c>
      <c r="C38" s="60">
        <v>1.75740168298128</v>
      </c>
      <c r="D38" s="116" t="s">
        <v>67</v>
      </c>
      <c r="E38" s="61" t="s">
        <v>103</v>
      </c>
      <c r="F38" s="62">
        <v>96987</v>
      </c>
      <c r="G38" s="103">
        <v>14.2251128218742</v>
      </c>
      <c r="H38" s="123">
        <v>375102</v>
      </c>
      <c r="I38" s="120">
        <v>0.24695665364632699</v>
      </c>
      <c r="J38" s="118" t="s">
        <v>192</v>
      </c>
      <c r="K38" s="45">
        <v>3289.0164587204704</v>
      </c>
      <c r="L38" s="45">
        <v>86728.074999999997</v>
      </c>
      <c r="M38" s="55">
        <v>66.3</v>
      </c>
      <c r="N38" s="56">
        <f t="shared" si="0"/>
        <v>7</v>
      </c>
      <c r="O38" s="104">
        <f t="shared" si="1"/>
        <v>0.75916870415647919</v>
      </c>
      <c r="P38" s="56">
        <f t="shared" si="2"/>
        <v>7</v>
      </c>
      <c r="Q38" s="105">
        <v>5.8987826614585304</v>
      </c>
      <c r="R38" s="117" t="s">
        <v>241</v>
      </c>
      <c r="S38" s="106">
        <v>245.99199999999999</v>
      </c>
      <c r="T38" s="136" t="s">
        <v>288</v>
      </c>
    </row>
    <row r="39" spans="1:20" s="38" customFormat="1" ht="17.25" customHeight="1" x14ac:dyDescent="0.25">
      <c r="A39" s="38">
        <v>35</v>
      </c>
      <c r="B39" s="39" t="s">
        <v>27</v>
      </c>
      <c r="C39" s="60">
        <v>1.8117797132048901</v>
      </c>
      <c r="D39" s="116" t="s">
        <v>152</v>
      </c>
      <c r="E39" s="61" t="s">
        <v>104</v>
      </c>
      <c r="F39" s="62">
        <v>704834</v>
      </c>
      <c r="G39" s="103">
        <v>36.090535111682499</v>
      </c>
      <c r="H39" s="123">
        <v>1122957</v>
      </c>
      <c r="I39" s="120">
        <v>0.28320745621083099</v>
      </c>
      <c r="J39" s="118" t="s">
        <v>193</v>
      </c>
      <c r="K39" s="45">
        <v>5567.9182709304205</v>
      </c>
      <c r="L39" s="45">
        <v>173245.777</v>
      </c>
      <c r="M39" s="55">
        <v>73.7</v>
      </c>
      <c r="N39" s="56">
        <f t="shared" si="0"/>
        <v>5</v>
      </c>
      <c r="O39" s="104">
        <f t="shared" si="1"/>
        <v>0.84963325183374083</v>
      </c>
      <c r="P39" s="56">
        <f t="shared" si="2"/>
        <v>5</v>
      </c>
      <c r="Q39" s="105">
        <v>54.830049815201697</v>
      </c>
      <c r="R39" s="117" t="s">
        <v>242</v>
      </c>
      <c r="S39" s="106">
        <v>474.20499999999998</v>
      </c>
      <c r="T39" s="136" t="s">
        <v>289</v>
      </c>
    </row>
    <row r="40" spans="1:20" s="38" customFormat="1" ht="17.25" customHeight="1" x14ac:dyDescent="0.25">
      <c r="A40" s="38">
        <v>36</v>
      </c>
      <c r="B40" s="39" t="s">
        <v>41</v>
      </c>
      <c r="C40" s="60">
        <v>2.24700095760425</v>
      </c>
      <c r="D40" s="116" t="s">
        <v>116</v>
      </c>
      <c r="E40" s="61" t="s">
        <v>105</v>
      </c>
      <c r="F40" s="62">
        <v>5009728</v>
      </c>
      <c r="G40" s="103">
        <v>65.463451268357801</v>
      </c>
      <c r="H40" s="123">
        <v>2353542</v>
      </c>
      <c r="I40" s="120">
        <v>0.15312082777036001</v>
      </c>
      <c r="J40" s="118" t="s">
        <v>194</v>
      </c>
      <c r="K40" s="45">
        <v>4395.3847908322205</v>
      </c>
      <c r="L40" s="45">
        <v>158022.87400000001</v>
      </c>
      <c r="M40" s="55">
        <v>17.399999999999999</v>
      </c>
      <c r="N40" s="56">
        <f t="shared" si="0"/>
        <v>39</v>
      </c>
      <c r="O40" s="104">
        <f t="shared" si="1"/>
        <v>0.16136919315403422</v>
      </c>
      <c r="P40" s="56">
        <f t="shared" si="2"/>
        <v>39</v>
      </c>
      <c r="Q40" s="105">
        <v>72.341928126390698</v>
      </c>
      <c r="R40" s="117" t="s">
        <v>243</v>
      </c>
      <c r="S40" s="106">
        <v>200.36600000000001</v>
      </c>
      <c r="T40" s="136" t="s">
        <v>290</v>
      </c>
    </row>
    <row r="41" spans="1:20" s="38" customFormat="1" ht="17.25" customHeight="1" x14ac:dyDescent="0.25">
      <c r="A41" s="38">
        <v>37</v>
      </c>
      <c r="B41" s="39" t="s">
        <v>51</v>
      </c>
      <c r="C41" s="60">
        <v>1.7568081611480899</v>
      </c>
      <c r="D41" s="116" t="s">
        <v>153</v>
      </c>
      <c r="E41" s="61" t="s">
        <v>106</v>
      </c>
      <c r="F41" s="62">
        <v>105194</v>
      </c>
      <c r="G41" s="103">
        <v>16.682987594061402</v>
      </c>
      <c r="H41" s="123">
        <v>328121</v>
      </c>
      <c r="I41" s="120">
        <v>0.15065080333536701</v>
      </c>
      <c r="J41" s="118" t="s">
        <v>195</v>
      </c>
      <c r="K41" s="45">
        <v>3459.7429326825304</v>
      </c>
      <c r="L41" s="45">
        <v>68046.224000000002</v>
      </c>
      <c r="M41" s="55">
        <v>58.5</v>
      </c>
      <c r="N41" s="56">
        <f t="shared" si="0"/>
        <v>9</v>
      </c>
      <c r="O41" s="104">
        <f t="shared" si="1"/>
        <v>0.66381418092909539</v>
      </c>
      <c r="P41" s="56">
        <f t="shared" si="2"/>
        <v>9</v>
      </c>
      <c r="Q41" s="105">
        <v>4.7403396379906404</v>
      </c>
      <c r="R41" s="117" t="s">
        <v>244</v>
      </c>
      <c r="S41" s="106">
        <v>170.35499999999999</v>
      </c>
      <c r="T41" s="136" t="s">
        <v>291</v>
      </c>
    </row>
    <row r="42" spans="1:20" s="38" customFormat="1" ht="17.25" customHeight="1" x14ac:dyDescent="0.25">
      <c r="A42" s="38">
        <v>38</v>
      </c>
      <c r="B42" s="39" t="s">
        <v>47</v>
      </c>
      <c r="C42" s="60">
        <v>1.68356938121733</v>
      </c>
      <c r="D42" s="116" t="s">
        <v>154</v>
      </c>
      <c r="E42" s="61" t="s">
        <v>107</v>
      </c>
      <c r="F42" s="62">
        <v>241572</v>
      </c>
      <c r="G42" s="103">
        <v>16.4827012499467</v>
      </c>
      <c r="H42" s="123">
        <v>386371</v>
      </c>
      <c r="I42" s="120">
        <v>0.23855637558124701</v>
      </c>
      <c r="J42" s="118" t="s">
        <v>196</v>
      </c>
      <c r="K42" s="45">
        <v>3656.5971588242801</v>
      </c>
      <c r="L42" s="45">
        <v>85714.293999999994</v>
      </c>
      <c r="M42" s="55">
        <v>86</v>
      </c>
      <c r="N42" s="56">
        <f t="shared" si="0"/>
        <v>1</v>
      </c>
      <c r="O42" s="104">
        <f t="shared" si="1"/>
        <v>1</v>
      </c>
      <c r="P42" s="56">
        <f t="shared" si="2"/>
        <v>1</v>
      </c>
      <c r="Q42" s="105">
        <v>7.5714346657565796</v>
      </c>
      <c r="R42" s="117" t="s">
        <v>245</v>
      </c>
      <c r="S42" s="106">
        <v>202.74600000000001</v>
      </c>
      <c r="T42" s="136" t="s">
        <v>292</v>
      </c>
    </row>
    <row r="43" spans="1:20" s="38" customFormat="1" ht="17.25" customHeight="1" x14ac:dyDescent="0.25">
      <c r="A43" s="38">
        <v>39</v>
      </c>
      <c r="B43" s="39" t="s">
        <v>9</v>
      </c>
      <c r="C43" s="60">
        <v>2.65828731957764</v>
      </c>
      <c r="D43" s="116" t="s">
        <v>155</v>
      </c>
      <c r="E43" s="61" t="s">
        <v>108</v>
      </c>
      <c r="F43" s="62">
        <v>3380016</v>
      </c>
      <c r="G43" s="103">
        <v>130.11051780350701</v>
      </c>
      <c r="H43" s="123">
        <v>5068195</v>
      </c>
      <c r="I43" s="120">
        <v>1.26981233794573</v>
      </c>
      <c r="J43" s="118" t="s">
        <v>197</v>
      </c>
      <c r="K43" s="45">
        <v>3988.1980591995498</v>
      </c>
      <c r="L43" s="45">
        <v>155352.27900000001</v>
      </c>
      <c r="M43" s="55">
        <v>44.8</v>
      </c>
      <c r="N43" s="56">
        <f t="shared" si="0"/>
        <v>19</v>
      </c>
      <c r="O43" s="104">
        <f t="shared" si="1"/>
        <v>0.49633251833740827</v>
      </c>
      <c r="P43" s="56">
        <f t="shared" si="2"/>
        <v>19</v>
      </c>
      <c r="Q43" s="105">
        <v>517.59289400046202</v>
      </c>
      <c r="R43" s="117" t="s">
        <v>246</v>
      </c>
      <c r="S43" s="106">
        <v>1901.991</v>
      </c>
      <c r="T43" s="136" t="s">
        <v>293</v>
      </c>
    </row>
    <row r="44" spans="1:20" s="38" customFormat="1" x14ac:dyDescent="0.25">
      <c r="A44" s="38">
        <v>40</v>
      </c>
      <c r="B44" s="39" t="s">
        <v>28</v>
      </c>
      <c r="C44" s="60">
        <v>1.91731949458484</v>
      </c>
      <c r="D44" s="116" t="s">
        <v>156</v>
      </c>
      <c r="E44" s="61" t="s">
        <v>109</v>
      </c>
      <c r="F44" s="62">
        <v>175502</v>
      </c>
      <c r="G44" s="103">
        <v>22.455296127562601</v>
      </c>
      <c r="H44" s="123">
        <v>315452</v>
      </c>
      <c r="I44" s="120">
        <v>0.404328018223235</v>
      </c>
      <c r="J44" s="118" t="s">
        <v>198</v>
      </c>
      <c r="K44" s="45">
        <v>5670.9030466970398</v>
      </c>
      <c r="L44" s="45">
        <v>79664.846000000005</v>
      </c>
      <c r="M44" s="55">
        <v>55.1</v>
      </c>
      <c r="N44" s="56">
        <f t="shared" si="0"/>
        <v>13</v>
      </c>
      <c r="O44" s="104">
        <f t="shared" si="1"/>
        <v>0.62224938875305624</v>
      </c>
      <c r="P44" s="56">
        <f t="shared" si="2"/>
        <v>13</v>
      </c>
      <c r="Q44" s="105">
        <v>36.933371298405497</v>
      </c>
      <c r="R44" s="117" t="s">
        <v>247</v>
      </c>
      <c r="S44" s="106">
        <v>421.84100000000001</v>
      </c>
      <c r="T44" s="136" t="s">
        <v>294</v>
      </c>
    </row>
    <row r="45" spans="1:20" s="38" customFormat="1" x14ac:dyDescent="0.25">
      <c r="A45" s="38">
        <v>41</v>
      </c>
      <c r="B45" s="39" t="s">
        <v>32</v>
      </c>
      <c r="C45" s="60">
        <v>2.1317124542124501</v>
      </c>
      <c r="D45" s="116" t="s">
        <v>63</v>
      </c>
      <c r="E45" s="61" t="s">
        <v>110</v>
      </c>
      <c r="F45" s="62">
        <v>3416917</v>
      </c>
      <c r="G45" s="103">
        <v>26.070444647017101</v>
      </c>
      <c r="H45" s="123">
        <v>514787</v>
      </c>
      <c r="I45" s="120">
        <v>0.16686923933961301</v>
      </c>
      <c r="J45" s="118" t="s">
        <v>199</v>
      </c>
      <c r="K45" s="45">
        <v>5670.04826293933</v>
      </c>
      <c r="L45" s="45">
        <v>111960.773</v>
      </c>
      <c r="M45" s="55">
        <v>37.5</v>
      </c>
      <c r="N45" s="56">
        <f t="shared" si="0"/>
        <v>21</v>
      </c>
      <c r="O45" s="104">
        <f t="shared" si="1"/>
        <v>0.40709046454767722</v>
      </c>
      <c r="P45" s="56">
        <f t="shared" si="2"/>
        <v>21</v>
      </c>
      <c r="Q45" s="105">
        <v>190.046895573787</v>
      </c>
      <c r="R45" s="117" t="s">
        <v>248</v>
      </c>
      <c r="S45" s="106">
        <v>140.33000000000001</v>
      </c>
      <c r="T45" s="136" t="s">
        <v>295</v>
      </c>
    </row>
    <row r="46" spans="1:20" s="38" customFormat="1" x14ac:dyDescent="0.25">
      <c r="A46" s="38">
        <v>42</v>
      </c>
      <c r="B46" s="39" t="s">
        <v>19</v>
      </c>
      <c r="C46" s="60">
        <v>1.77232840671671</v>
      </c>
      <c r="D46" s="116" t="s">
        <v>139</v>
      </c>
      <c r="E46" s="61" t="s">
        <v>111</v>
      </c>
      <c r="F46" s="62">
        <v>1258873</v>
      </c>
      <c r="G46" s="103">
        <v>16.208625826978398</v>
      </c>
      <c r="H46" s="123">
        <v>1283788</v>
      </c>
      <c r="I46" s="120">
        <v>0.153009948992475</v>
      </c>
      <c r="J46" s="118" t="s">
        <v>200</v>
      </c>
      <c r="K46" s="45">
        <v>4151.57788748043</v>
      </c>
      <c r="L46" s="45">
        <v>328821.57500000001</v>
      </c>
      <c r="M46" s="55">
        <v>49.9</v>
      </c>
      <c r="N46" s="56">
        <f t="shared" si="0"/>
        <v>16</v>
      </c>
      <c r="O46" s="104">
        <f t="shared" si="1"/>
        <v>0.55867970660146693</v>
      </c>
      <c r="P46" s="56">
        <f t="shared" si="2"/>
        <v>16</v>
      </c>
      <c r="Q46" s="105">
        <v>86.669271753951804</v>
      </c>
      <c r="R46" s="117" t="s">
        <v>249</v>
      </c>
      <c r="S46" s="106">
        <v>284.685</v>
      </c>
      <c r="T46" s="136" t="s">
        <v>296</v>
      </c>
    </row>
    <row r="47" spans="1:20" s="38" customFormat="1" x14ac:dyDescent="0.25">
      <c r="A47" s="38">
        <v>43</v>
      </c>
      <c r="B47" s="39" t="s">
        <v>31</v>
      </c>
      <c r="C47" s="60">
        <v>1.9805490848585701</v>
      </c>
      <c r="D47" s="116" t="s">
        <v>66</v>
      </c>
      <c r="E47" s="61" t="s">
        <v>112</v>
      </c>
      <c r="F47" s="62">
        <v>726453</v>
      </c>
      <c r="G47" s="103">
        <v>17.834692329572398</v>
      </c>
      <c r="H47" s="123">
        <v>376205</v>
      </c>
      <c r="I47" s="120">
        <v>0.32269839764862002</v>
      </c>
      <c r="J47" s="118" t="s">
        <v>201</v>
      </c>
      <c r="K47" s="45">
        <v>4405.20375462217</v>
      </c>
      <c r="L47" s="45">
        <v>92923.368000000002</v>
      </c>
      <c r="M47" s="55">
        <v>50.6</v>
      </c>
      <c r="N47" s="56">
        <f t="shared" si="0"/>
        <v>15</v>
      </c>
      <c r="O47" s="104">
        <f t="shared" si="1"/>
        <v>0.56723716381418088</v>
      </c>
      <c r="P47" s="56">
        <f t="shared" si="2"/>
        <v>15</v>
      </c>
      <c r="Q47" s="105">
        <v>114.734711292311</v>
      </c>
      <c r="R47" s="117" t="s">
        <v>250</v>
      </c>
      <c r="S47" s="106">
        <v>482.14699999999999</v>
      </c>
      <c r="T47" s="136" t="s">
        <v>297</v>
      </c>
    </row>
    <row r="48" spans="1:20" s="38" customFormat="1" x14ac:dyDescent="0.25">
      <c r="A48" s="38">
        <v>44</v>
      </c>
      <c r="B48" s="39" t="s">
        <v>7</v>
      </c>
      <c r="C48" s="60">
        <v>2.4891706954258099</v>
      </c>
      <c r="D48" s="116" t="s">
        <v>117</v>
      </c>
      <c r="E48" s="61" t="s">
        <v>113</v>
      </c>
      <c r="F48" s="62">
        <v>49649085</v>
      </c>
      <c r="G48" s="103">
        <v>33.907989957292799</v>
      </c>
      <c r="H48" s="123">
        <v>40881202</v>
      </c>
      <c r="I48" s="120">
        <v>0.20508920077203099</v>
      </c>
      <c r="J48" s="118" t="s">
        <v>202</v>
      </c>
      <c r="K48" s="45">
        <v>5477.4380065209598</v>
      </c>
      <c r="L48" s="45">
        <v>6603878.6100000003</v>
      </c>
      <c r="M48" s="55">
        <v>36.9</v>
      </c>
      <c r="N48" s="56">
        <f t="shared" si="0"/>
        <v>22</v>
      </c>
      <c r="O48" s="104">
        <f t="shared" si="1"/>
        <v>0.39975550122249387</v>
      </c>
      <c r="P48" s="56">
        <f t="shared" si="2"/>
        <v>22</v>
      </c>
      <c r="Q48" s="105">
        <v>147.22779145872201</v>
      </c>
      <c r="R48" s="117" t="s">
        <v>251</v>
      </c>
      <c r="S48" s="112"/>
      <c r="T48" s="59"/>
    </row>
    <row r="49" spans="1:20" s="38" customFormat="1" x14ac:dyDescent="0.25">
      <c r="A49" s="38">
        <v>45</v>
      </c>
      <c r="B49" s="39" t="s">
        <v>13</v>
      </c>
      <c r="C49" s="60">
        <v>2.0552373775433299</v>
      </c>
      <c r="D49" s="116" t="s">
        <v>157</v>
      </c>
      <c r="E49" s="69" t="s">
        <v>114</v>
      </c>
      <c r="F49" s="62">
        <v>14681269</v>
      </c>
      <c r="G49" s="103">
        <v>32.253548519956396</v>
      </c>
      <c r="H49" s="123">
        <v>16915180</v>
      </c>
      <c r="I49" s="120">
        <v>0.20130080618712401</v>
      </c>
      <c r="J49" s="118" t="s">
        <v>203</v>
      </c>
      <c r="K49" s="45">
        <v>3460.3946960971998</v>
      </c>
      <c r="L49" s="45">
        <v>1814783.236</v>
      </c>
      <c r="M49" s="55">
        <v>24.6</v>
      </c>
      <c r="N49" s="56">
        <f t="shared" si="0"/>
        <v>31</v>
      </c>
      <c r="O49" s="104">
        <f t="shared" si="1"/>
        <v>0.24938875305623476</v>
      </c>
      <c r="P49" s="56">
        <f t="shared" si="2"/>
        <v>31</v>
      </c>
      <c r="Q49" s="105">
        <v>171.31935726216699</v>
      </c>
      <c r="R49" s="117" t="s">
        <v>252</v>
      </c>
      <c r="S49" s="112"/>
      <c r="T49" s="59"/>
    </row>
    <row r="50" spans="1:20" s="124" customFormat="1" x14ac:dyDescent="0.25">
      <c r="B50" s="126"/>
      <c r="C50" s="128"/>
      <c r="D50" s="128"/>
      <c r="E50" s="128"/>
      <c r="F50" s="128"/>
      <c r="G50" s="128"/>
      <c r="H50" s="128"/>
      <c r="I50" s="128"/>
      <c r="J50" s="128"/>
      <c r="K50" s="128">
        <f>L50/E54*1000</f>
        <v>4672.7063016515804</v>
      </c>
      <c r="L50" s="129">
        <f>SUM(L5:L49)</f>
        <v>18013455.683000002</v>
      </c>
      <c r="M50" s="130"/>
      <c r="N50" s="131"/>
      <c r="O50" s="132"/>
      <c r="P50" s="131"/>
      <c r="Q50" s="133"/>
      <c r="R50" s="134">
        <f>R3/E54</f>
        <v>275.35468531171034</v>
      </c>
      <c r="S50" s="135"/>
      <c r="T50" s="135"/>
    </row>
    <row r="51" spans="1:20" s="124" customFormat="1" x14ac:dyDescent="0.25">
      <c r="B51" s="126"/>
      <c r="C51" s="126"/>
      <c r="D51" s="126"/>
      <c r="E51" s="126"/>
      <c r="F51" s="127">
        <f>SUM(F5:F49)</f>
        <v>236683098</v>
      </c>
      <c r="G51" s="126"/>
      <c r="H51" s="126">
        <f>H3/E54</f>
        <v>50.727679397110848</v>
      </c>
      <c r="I51" s="126">
        <f>J3/E54</f>
        <v>0.33083547576845568</v>
      </c>
      <c r="J51" s="126"/>
      <c r="K51" s="126"/>
      <c r="L51" s="126"/>
      <c r="Q51" s="124">
        <f>R3/E54</f>
        <v>275.35468531171034</v>
      </c>
    </row>
    <row r="52" spans="1:20" s="124" customFormat="1" x14ac:dyDescent="0.25"/>
    <row r="53" spans="1:20" s="124" customFormat="1" x14ac:dyDescent="0.25"/>
    <row r="54" spans="1:20" s="124" customFormat="1" x14ac:dyDescent="0.25">
      <c r="E54" s="124">
        <v>3855037</v>
      </c>
      <c r="F54" s="124">
        <f>F51/E54</f>
        <v>61.395804502006079</v>
      </c>
      <c r="H54" s="124">
        <f>H3/E54</f>
        <v>50.727679397110848</v>
      </c>
      <c r="I54" s="124">
        <f>J3/E54</f>
        <v>0.33083547576845568</v>
      </c>
      <c r="Q54" s="124">
        <f>R3/E54</f>
        <v>275.35468531171034</v>
      </c>
    </row>
    <row r="55" spans="1:20" s="124" customFormat="1" x14ac:dyDescent="0.25"/>
    <row r="56" spans="1:20" s="124" customFormat="1" x14ac:dyDescent="0.25"/>
    <row r="57" spans="1:20" s="63" customFormat="1" x14ac:dyDescent="0.25"/>
    <row r="58" spans="1:20" s="63" customFormat="1" x14ac:dyDescent="0.25"/>
    <row r="59" spans="1:20" s="63" customFormat="1" x14ac:dyDescent="0.25"/>
    <row r="60" spans="1:20" s="63" customFormat="1" x14ac:dyDescent="0.25"/>
    <row r="61" spans="1:20" s="63" customFormat="1" x14ac:dyDescent="0.25"/>
    <row r="62" spans="1:20" s="63" customFormat="1" x14ac:dyDescent="0.25"/>
    <row r="63" spans="1:20" s="63" customFormat="1" x14ac:dyDescent="0.25"/>
    <row r="64" spans="1:20" s="63" customFormat="1" x14ac:dyDescent="0.25"/>
    <row r="65" s="63" customFormat="1" x14ac:dyDescent="0.25"/>
    <row r="66" s="63" customFormat="1" x14ac:dyDescent="0.25"/>
    <row r="67" s="63" customFormat="1" x14ac:dyDescent="0.25"/>
    <row r="68" s="38" customFormat="1" x14ac:dyDescent="0.25"/>
    <row r="69" s="38" customFormat="1" x14ac:dyDescent="0.25"/>
    <row r="70" s="38" customFormat="1" x14ac:dyDescent="0.25"/>
    <row r="71" s="38" customFormat="1" x14ac:dyDescent="0.25"/>
    <row r="72" s="38" customFormat="1" x14ac:dyDescent="0.25"/>
    <row r="73" s="38" customFormat="1" x14ac:dyDescent="0.25"/>
    <row r="74" s="38" customFormat="1" x14ac:dyDescent="0.25"/>
    <row r="75" s="38" customFormat="1" x14ac:dyDescent="0.25"/>
    <row r="76" s="38" customFormat="1" x14ac:dyDescent="0.25"/>
    <row r="77" s="38" customFormat="1" x14ac:dyDescent="0.25"/>
    <row r="78" s="38" customFormat="1" x14ac:dyDescent="0.25"/>
    <row r="79" s="38" customFormat="1" x14ac:dyDescent="0.25"/>
    <row r="80" s="38" customFormat="1" x14ac:dyDescent="0.25"/>
    <row r="81" s="38" customFormat="1" x14ac:dyDescent="0.25"/>
    <row r="82" s="38" customFormat="1" x14ac:dyDescent="0.25"/>
    <row r="83" s="38" customFormat="1" x14ac:dyDescent="0.25"/>
    <row r="84" s="38" customFormat="1" x14ac:dyDescent="0.25"/>
    <row r="85" s="38" customFormat="1" x14ac:dyDescent="0.25"/>
    <row r="86" s="38" customFormat="1" x14ac:dyDescent="0.25"/>
    <row r="87" s="38" customFormat="1" x14ac:dyDescent="0.25"/>
    <row r="88" s="38" customFormat="1" x14ac:dyDescent="0.25"/>
    <row r="89" s="38" customFormat="1" x14ac:dyDescent="0.25"/>
    <row r="90" s="38" customFormat="1" x14ac:dyDescent="0.25"/>
    <row r="91" s="38" customFormat="1" x14ac:dyDescent="0.25"/>
    <row r="92" s="38" customFormat="1" x14ac:dyDescent="0.25"/>
    <row r="93" s="38" customFormat="1" x14ac:dyDescent="0.25"/>
    <row r="94" s="38" customFormat="1" x14ac:dyDescent="0.25"/>
    <row r="95" s="38" customFormat="1" x14ac:dyDescent="0.25"/>
    <row r="9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</sheetData>
  <conditionalFormatting sqref="S48:T50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рейтинг</vt:lpstr>
      <vt:lpstr>Итоговый общий</vt:lpstr>
      <vt:lpstr>Итоговый по группам</vt:lpstr>
      <vt:lpstr>Показатели</vt:lpstr>
      <vt:lpstr>'Итоговый общий'!Область_печати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Минигулова Регина Рафаэлевна</cp:lastModifiedBy>
  <cp:lastPrinted>2015-09-01T06:54:35Z</cp:lastPrinted>
  <dcterms:created xsi:type="dcterms:W3CDTF">2011-04-28T08:11:16Z</dcterms:created>
  <dcterms:modified xsi:type="dcterms:W3CDTF">2015-09-01T06:56:09Z</dcterms:modified>
</cp:coreProperties>
</file>