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05" windowWidth="19230" windowHeight="4215" tabRatio="614" firstSheet="1" activeTab="3"/>
  </bookViews>
  <sheets>
    <sheet name="рейтинг" sheetId="1" state="hidden" r:id="rId1"/>
    <sheet name="Итоговый" sheetId="57" r:id="rId2"/>
    <sheet name="Итоговый (по гр)" sheetId="60" r:id="rId3"/>
    <sheet name="Показатели" sheetId="54" r:id="rId4"/>
  </sheets>
  <definedNames>
    <definedName name="_xlnm._FilterDatabase" localSheetId="1" hidden="1">Итоговый!$B$116:$E$116</definedName>
    <definedName name="_xlnm.Print_Area" localSheetId="1">Итоговый!$B$2:$E$49</definedName>
    <definedName name="_xlnm.Print_Area" localSheetId="2">'Итоговый (по гр)'!#REF!</definedName>
    <definedName name="_xlnm.Print_Area" localSheetId="3">Показатели!$A$1:$T$49</definedName>
  </definedNames>
  <calcPr calcId="145621" refMode="R1C1"/>
</workbook>
</file>

<file path=xl/calcChain.xml><?xml version="1.0" encoding="utf-8"?>
<calcChain xmlns="http://schemas.openxmlformats.org/spreadsheetml/2006/main">
  <c r="I51" i="54" l="1"/>
  <c r="Q51" i="54"/>
  <c r="H51" i="54"/>
  <c r="G51" i="54" s="1"/>
  <c r="K159" i="57" l="1"/>
  <c r="K160" i="57"/>
  <c r="K161" i="57"/>
  <c r="K162" i="57"/>
  <c r="K163" i="57"/>
  <c r="K164" i="57"/>
  <c r="K165" i="57"/>
  <c r="K166" i="57"/>
  <c r="K167" i="57"/>
  <c r="K168" i="57"/>
  <c r="K169" i="57"/>
  <c r="K170" i="57"/>
  <c r="K158" i="57"/>
  <c r="J159" i="57"/>
  <c r="J160" i="57"/>
  <c r="J161" i="57"/>
  <c r="J162" i="57"/>
  <c r="J163" i="57"/>
  <c r="J164" i="57"/>
  <c r="J165" i="57"/>
  <c r="J166" i="57"/>
  <c r="J167" i="57"/>
  <c r="J168" i="57"/>
  <c r="J169" i="57"/>
  <c r="J170" i="57"/>
  <c r="J158" i="57"/>
  <c r="K137" i="57"/>
  <c r="K138" i="57"/>
  <c r="K139" i="57"/>
  <c r="K140" i="57"/>
  <c r="K141" i="57"/>
  <c r="K142" i="57"/>
  <c r="K143" i="57"/>
  <c r="K144" i="57"/>
  <c r="K145" i="57"/>
  <c r="K146" i="57"/>
  <c r="K147" i="57"/>
  <c r="K148" i="57"/>
  <c r="K149" i="57"/>
  <c r="K150" i="57"/>
  <c r="K151" i="57"/>
  <c r="K152" i="57"/>
  <c r="K153" i="57"/>
  <c r="K136" i="57"/>
  <c r="J137" i="57"/>
  <c r="J138" i="57"/>
  <c r="J139" i="57"/>
  <c r="J140" i="57"/>
  <c r="J141" i="57"/>
  <c r="J142" i="57"/>
  <c r="J143" i="57"/>
  <c r="J144" i="57"/>
  <c r="J145" i="57"/>
  <c r="J146" i="57"/>
  <c r="J147" i="57"/>
  <c r="J148" i="57"/>
  <c r="J149" i="57"/>
  <c r="J150" i="57"/>
  <c r="J151" i="57"/>
  <c r="J152" i="57"/>
  <c r="J153" i="57"/>
  <c r="J136" i="57"/>
  <c r="K119" i="57" l="1"/>
  <c r="K120" i="57"/>
  <c r="K121" i="57"/>
  <c r="K122" i="57"/>
  <c r="K123" i="57"/>
  <c r="K124" i="57"/>
  <c r="K125" i="57"/>
  <c r="K126" i="57"/>
  <c r="K127" i="57"/>
  <c r="K128" i="57"/>
  <c r="K129" i="57"/>
  <c r="K130" i="57"/>
  <c r="K131" i="57"/>
  <c r="K118" i="57"/>
  <c r="J119" i="57"/>
  <c r="J120" i="57"/>
  <c r="J121" i="57"/>
  <c r="J122" i="57"/>
  <c r="J123" i="57"/>
  <c r="J124" i="57"/>
  <c r="J125" i="57"/>
  <c r="J126" i="57"/>
  <c r="J127" i="57"/>
  <c r="J128" i="57"/>
  <c r="J129" i="57"/>
  <c r="J130" i="57"/>
  <c r="J131" i="57"/>
  <c r="J118" i="57"/>
  <c r="K97" i="57" l="1"/>
  <c r="K98" i="57"/>
  <c r="K99" i="57"/>
  <c r="K100" i="57"/>
  <c r="K101" i="57"/>
  <c r="K102" i="57"/>
  <c r="K103" i="57"/>
  <c r="K104" i="57"/>
  <c r="K105" i="57"/>
  <c r="K106" i="57"/>
  <c r="K107" i="57"/>
  <c r="K108" i="57"/>
  <c r="K109" i="57"/>
  <c r="J97" i="57"/>
  <c r="J98" i="57"/>
  <c r="J99" i="57"/>
  <c r="J100" i="57"/>
  <c r="J101" i="57"/>
  <c r="J102" i="57"/>
  <c r="J103" i="57"/>
  <c r="J104" i="57"/>
  <c r="J105" i="57"/>
  <c r="J106" i="57"/>
  <c r="J107" i="57"/>
  <c r="J108" i="57"/>
  <c r="J109" i="57"/>
  <c r="K75" i="57"/>
  <c r="K76" i="57"/>
  <c r="K77" i="57"/>
  <c r="K78" i="57"/>
  <c r="K79" i="57"/>
  <c r="K80" i="57"/>
  <c r="K81" i="57"/>
  <c r="K82" i="57"/>
  <c r="K83" i="57"/>
  <c r="K84" i="57"/>
  <c r="K85" i="57"/>
  <c r="K86" i="57"/>
  <c r="K87" i="57"/>
  <c r="K88" i="57"/>
  <c r="K89" i="57"/>
  <c r="K90" i="57"/>
  <c r="K91" i="57"/>
  <c r="K92" i="57"/>
  <c r="J75" i="57"/>
  <c r="J76" i="57"/>
  <c r="J77" i="57"/>
  <c r="J78" i="57"/>
  <c r="J79" i="57"/>
  <c r="J80" i="57"/>
  <c r="J81" i="57"/>
  <c r="J82" i="57"/>
  <c r="J83" i="57"/>
  <c r="J84" i="57"/>
  <c r="J85" i="57"/>
  <c r="J86" i="57"/>
  <c r="J87" i="57"/>
  <c r="J88" i="57"/>
  <c r="J89" i="57"/>
  <c r="J90" i="57"/>
  <c r="J91" i="57"/>
  <c r="J92" i="57"/>
  <c r="K57" i="57"/>
  <c r="K58" i="57"/>
  <c r="K59" i="57"/>
  <c r="K60" i="57"/>
  <c r="K61" i="57"/>
  <c r="K62" i="57"/>
  <c r="K63" i="57"/>
  <c r="K64" i="57"/>
  <c r="K65" i="57"/>
  <c r="K66" i="57"/>
  <c r="K67" i="57"/>
  <c r="K68" i="57"/>
  <c r="K69" i="57"/>
  <c r="K56" i="57"/>
  <c r="J57" i="57"/>
  <c r="J58" i="57"/>
  <c r="J59" i="57"/>
  <c r="J60" i="57"/>
  <c r="J61" i="57"/>
  <c r="J62" i="57"/>
  <c r="J63" i="57"/>
  <c r="J64" i="57"/>
  <c r="J65" i="57"/>
  <c r="J66" i="57"/>
  <c r="J67" i="57"/>
  <c r="J68" i="57"/>
  <c r="J69" i="57"/>
  <c r="J56" i="57"/>
  <c r="M51" i="54" l="1"/>
  <c r="M52" i="54" s="1"/>
  <c r="O49" i="54"/>
  <c r="N49" i="54"/>
  <c r="O48" i="54"/>
  <c r="N48" i="54"/>
  <c r="O47" i="54"/>
  <c r="N47" i="54"/>
  <c r="O46" i="54"/>
  <c r="N46" i="54"/>
  <c r="O45" i="54"/>
  <c r="N45" i="54"/>
  <c r="O44" i="54"/>
  <c r="N44" i="54"/>
  <c r="O43" i="54"/>
  <c r="N43" i="54"/>
  <c r="O42" i="54"/>
  <c r="N42" i="54"/>
  <c r="O41" i="54"/>
  <c r="N41" i="54"/>
  <c r="O40" i="54"/>
  <c r="N40" i="54"/>
  <c r="O39" i="54"/>
  <c r="N39" i="54"/>
  <c r="O38" i="54"/>
  <c r="N38" i="54"/>
  <c r="O37" i="54"/>
  <c r="N37" i="54"/>
  <c r="O36" i="54"/>
  <c r="N36" i="54"/>
  <c r="O35" i="54"/>
  <c r="N35" i="54"/>
  <c r="O34" i="54"/>
  <c r="N34" i="54"/>
  <c r="O33" i="54"/>
  <c r="N33" i="54"/>
  <c r="O32" i="54"/>
  <c r="N32" i="54"/>
  <c r="O31" i="54"/>
  <c r="N31" i="54"/>
  <c r="O30" i="54"/>
  <c r="N30" i="54"/>
  <c r="O29" i="54"/>
  <c r="N29" i="54"/>
  <c r="O28" i="54"/>
  <c r="N28" i="54"/>
  <c r="O27" i="54"/>
  <c r="N27" i="54"/>
  <c r="O26" i="54"/>
  <c r="N26" i="54"/>
  <c r="O25" i="54"/>
  <c r="N25" i="54"/>
  <c r="O24" i="54"/>
  <c r="N24" i="54"/>
  <c r="O23" i="54"/>
  <c r="N23" i="54"/>
  <c r="O22" i="54"/>
  <c r="N22" i="54"/>
  <c r="O21" i="54"/>
  <c r="N21" i="54"/>
  <c r="O20" i="54"/>
  <c r="N20" i="54"/>
  <c r="O19" i="54"/>
  <c r="N19" i="54"/>
  <c r="O18" i="54"/>
  <c r="N18" i="54"/>
  <c r="O17" i="54"/>
  <c r="N17" i="54"/>
  <c r="O16" i="54"/>
  <c r="N16" i="54"/>
  <c r="O15" i="54"/>
  <c r="N15" i="54"/>
  <c r="O14" i="54"/>
  <c r="N14" i="54"/>
  <c r="O13" i="54"/>
  <c r="N13" i="54"/>
  <c r="O12" i="54"/>
  <c r="N12" i="54"/>
  <c r="O11" i="54"/>
  <c r="N11" i="54"/>
  <c r="O10" i="54"/>
  <c r="N10" i="54"/>
  <c r="O9" i="54"/>
  <c r="N9" i="54"/>
  <c r="O8" i="54"/>
  <c r="N8" i="54"/>
  <c r="O7" i="54"/>
  <c r="N7" i="54"/>
  <c r="O6" i="54"/>
  <c r="N6" i="54"/>
  <c r="O5" i="54"/>
  <c r="N5" i="54"/>
  <c r="P19" i="54" l="1"/>
  <c r="P6" i="54"/>
  <c r="P8" i="54"/>
  <c r="P10" i="54"/>
  <c r="P5" i="54"/>
  <c r="P12" i="54"/>
  <c r="P14" i="54"/>
  <c r="P16" i="54"/>
  <c r="P18" i="54"/>
  <c r="P7" i="54"/>
  <c r="P9" i="54"/>
  <c r="P11" i="54"/>
  <c r="P13" i="54"/>
  <c r="P15" i="54"/>
  <c r="P17" i="54"/>
  <c r="P49" i="54"/>
  <c r="P44" i="54"/>
  <c r="P42" i="54"/>
  <c r="P39" i="54"/>
  <c r="P36" i="54"/>
  <c r="P34" i="54"/>
  <c r="P32" i="54"/>
  <c r="P30" i="54"/>
  <c r="P28" i="54"/>
  <c r="P26" i="54"/>
  <c r="P24" i="54"/>
  <c r="P22" i="54"/>
  <c r="P20" i="54"/>
  <c r="P21" i="54"/>
  <c r="P23" i="54"/>
  <c r="P25" i="54"/>
  <c r="P27" i="54"/>
  <c r="P37" i="54"/>
  <c r="P29" i="54"/>
  <c r="P31" i="54"/>
  <c r="P33" i="54"/>
  <c r="P35" i="54"/>
  <c r="P38" i="54"/>
  <c r="P40" i="54"/>
  <c r="P43" i="54"/>
  <c r="P45" i="54"/>
  <c r="P41" i="54"/>
  <c r="P46" i="54"/>
  <c r="P47" i="54"/>
  <c r="P48" i="54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<sst xmlns="http://schemas.openxmlformats.org/spreadsheetml/2006/main" count="480" uniqueCount="134">
  <si>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</si>
  <si>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</si>
  <si>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</si>
  <si>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</si>
  <si>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</si>
  <si>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</si>
  <si>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</si>
  <si>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</si>
  <si>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</si>
  <si>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</si>
  <si>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</si>
  <si>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</si>
  <si>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</si>
  <si>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</si>
  <si>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</si>
  <si>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</si>
  <si>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</si>
  <si>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</si>
  <si>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</si>
  <si>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</si>
  <si>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</si>
  <si>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</si>
  <si>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</si>
  <si>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</si>
  <si>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</si>
  <si>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</si>
  <si>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</si>
  <si>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</si>
  <si>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</si>
  <si>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</si>
  <si>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</si>
  <si>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</si>
  <si>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</si>
  <si>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</si>
  <si>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</si>
  <si>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</si>
  <si>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</si>
  <si>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</si>
  <si>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</si>
  <si>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</si>
  <si>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</si>
  <si>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</si>
  <si>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</si>
  <si>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</si>
  <si>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</si>
  <si>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</si>
  <si>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</si>
  <si>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</si>
  <si>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</si>
  <si>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</si>
  <si>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</si>
  <si>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</si>
  <si>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</si>
  <si>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</si>
  <si>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</si>
  <si>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Муниципальные районы, имеющие городское и сельское население</t>
  </si>
  <si>
    <t>Муниципальные районы с центром - городом республиканского подчинения и городские округа</t>
  </si>
  <si>
    <t>Муниципальные районы, имеющие только сельское население</t>
  </si>
  <si>
    <t>Доля малых и средних предприятий в общем обороте всех предприятий,% (янв-дек 2012)</t>
  </si>
  <si>
    <t xml:space="preserve"> Агрызский</t>
  </si>
  <si>
    <t xml:space="preserve"> Азнакаевский</t>
  </si>
  <si>
    <t xml:space="preserve"> Аксубаевский</t>
  </si>
  <si>
    <t xml:space="preserve"> Актанышский</t>
  </si>
  <si>
    <t xml:space="preserve"> Алексеевский</t>
  </si>
  <si>
    <t xml:space="preserve"> Алькеевский</t>
  </si>
  <si>
    <t xml:space="preserve"> Альметьевский</t>
  </si>
  <si>
    <t xml:space="preserve"> Апастовский</t>
  </si>
  <si>
    <t xml:space="preserve"> Арский</t>
  </si>
  <si>
    <t xml:space="preserve"> Атнинский</t>
  </si>
  <si>
    <t xml:space="preserve"> Бавлинский</t>
  </si>
  <si>
    <t xml:space="preserve"> Балтасинский</t>
  </si>
  <si>
    <t xml:space="preserve"> Бугульминский</t>
  </si>
  <si>
    <t xml:space="preserve"> Буинский</t>
  </si>
  <si>
    <t xml:space="preserve"> Верхнеуслонский</t>
  </si>
  <si>
    <t xml:space="preserve"> Высокогорский</t>
  </si>
  <si>
    <t xml:space="preserve"> Дрожжановский</t>
  </si>
  <si>
    <t xml:space="preserve"> Елабужский</t>
  </si>
  <si>
    <t xml:space="preserve"> Заинский</t>
  </si>
  <si>
    <t xml:space="preserve"> Зеленодольский</t>
  </si>
  <si>
    <t xml:space="preserve"> Кайбицкий</t>
  </si>
  <si>
    <t xml:space="preserve"> Камско-Устьинский</t>
  </si>
  <si>
    <t xml:space="preserve"> Кукморский</t>
  </si>
  <si>
    <t xml:space="preserve"> Лаишевский</t>
  </si>
  <si>
    <t xml:space="preserve"> Лениногорский</t>
  </si>
  <si>
    <t xml:space="preserve"> Мамадышский</t>
  </si>
  <si>
    <t xml:space="preserve"> Менделеевский</t>
  </si>
  <si>
    <t xml:space="preserve"> Мензелинский</t>
  </si>
  <si>
    <t xml:space="preserve"> Муслюмовский</t>
  </si>
  <si>
    <t xml:space="preserve"> Нижнекамский</t>
  </si>
  <si>
    <t xml:space="preserve"> Новошешминский</t>
  </si>
  <si>
    <t xml:space="preserve"> Нурлатский</t>
  </si>
  <si>
    <t xml:space="preserve"> Пестречинский</t>
  </si>
  <si>
    <t xml:space="preserve"> Рыбно-Слободский</t>
  </si>
  <si>
    <t xml:space="preserve"> Сабинский</t>
  </si>
  <si>
    <t xml:space="preserve"> Сармановский</t>
  </si>
  <si>
    <t xml:space="preserve"> Спасский</t>
  </si>
  <si>
    <t xml:space="preserve"> Тетюшский</t>
  </si>
  <si>
    <t xml:space="preserve"> Тукаевский</t>
  </si>
  <si>
    <t xml:space="preserve"> Тюлячинский</t>
  </si>
  <si>
    <t xml:space="preserve"> Черемшанский</t>
  </si>
  <si>
    <t xml:space="preserve"> Чистопольский</t>
  </si>
  <si>
    <t xml:space="preserve"> Ютазинский</t>
  </si>
  <si>
    <t xml:space="preserve">Итоговый рейтинг                         </t>
  </si>
  <si>
    <t>-</t>
  </si>
  <si>
    <t xml:space="preserve"> Казань</t>
  </si>
  <si>
    <t xml:space="preserve"> Набережные Челны</t>
  </si>
  <si>
    <t xml:space="preserve">    </t>
  </si>
  <si>
    <t>Изменение к январю-декабрю 2013 г.</t>
  </si>
  <si>
    <t xml:space="preserve">Рейтинг социально-экономического развития муниципальных районов и городских округов Республики Татарстан за январь - март 2014 года </t>
  </si>
  <si>
    <t>Изменение к январю - февралю 2014 г.</t>
  </si>
  <si>
    <t>Январь-март 2014</t>
  </si>
  <si>
    <t>мес</t>
  </si>
  <si>
    <t>год</t>
  </si>
  <si>
    <t xml:space="preserve">ЗП к МПБ                                                     (янв-март 2014), раз </t>
  </si>
  <si>
    <t>Валовая продукция сельского хозяйства за янв-март 2014 года (оценка по сельхоз организациям), тыс. руб</t>
  </si>
  <si>
    <t>Изменение к январю - марту 2014 г.</t>
  </si>
  <si>
    <t>Январь-апрель  2014</t>
  </si>
  <si>
    <t>Валовая продукция сельского хозяйства на одного работающего в сельском хозяйстве за январь-март 2014 года, тыс. руб</t>
  </si>
  <si>
    <t>Инвест. в осн. капитал (без бюдж средств) в расчете на душу (янв-март 2014), тыс. рублей</t>
  </si>
  <si>
    <t>Инвест. в осн. капитал (без бюдж средств)  (янв-март 2014), тыс. рублей</t>
  </si>
  <si>
    <t xml:space="preserve">Рейтинг социально-экономического развития муниципальных районов и городских округов Республики Татарстан за январь - июнь 2014 года </t>
  </si>
  <si>
    <t>Изменение к январю - маю 2014 г.</t>
  </si>
  <si>
    <t xml:space="preserve">Рейтинг социально-экономического развития муниципальных районов и городских округов Республики Татарстан  за январь-июнь 2014 года </t>
  </si>
  <si>
    <t>Изменение к январю- маю 2014 г.</t>
  </si>
  <si>
    <t>Общая площ. жилых домов, вв. в эксп. в расчете на душу населения (янв.-июнь 2014), кв.м.</t>
  </si>
  <si>
    <t>Общая площ. жилых домов, вв. в эксп. (янв.-июнь 2014), кв.м.</t>
  </si>
  <si>
    <t>Ур. безраб. на 01.07.14(%)</t>
  </si>
  <si>
    <t>Добавленная стоимость на душу населения, тыс.руб. янв.-март 2014</t>
  </si>
  <si>
    <t>Добавленная стоимость тыс.руб. янв.-март 2014</t>
  </si>
  <si>
    <t xml:space="preserve">Налог. и неналог. доходы  на душу населения                              (янв-июнь  2014), рублей  </t>
  </si>
  <si>
    <t xml:space="preserve">Налог. и неналог. доходы                                (янв-июнь 2014), тыс.рублей  </t>
  </si>
  <si>
    <t>Отгружено товаров собственного производства по чистым видам экономической деятельности на душу населения  янв-июнь 2014, тыс. руб</t>
  </si>
  <si>
    <t>Отгружено товаров собственного производства по чистым видам экономической деятельности, янв.- июнь 2014, тыс. рублей</t>
  </si>
  <si>
    <t>Рейтинг муниципальных образований Республики Татарстан за январь - июнь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</si>
</sst>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8" formatCode="#,##0.0"/>
  </numFmts>
  <fonts count="50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71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33" borderId="0" applyNumberFormat="0" applyAlignment="0" applyProtection="0"/>
    <xf numFmtId="0" fontId="15" fillId="6" borderId="4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/>
    <xf numFmtId="0" fontId="22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0" borderId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47" borderId="30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0" borderId="0"/>
    <xf numFmtId="0" fontId="3" fillId="0" borderId="0"/>
    <xf numFmtId="0" fontId="3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0" borderId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33" borderId="0" applyNumberFormat="0" applyAlignment="0" applyProtection="0"/>
    <xf numFmtId="0" fontId="22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38" borderId="0" applyNumberFormat="0" applyBorder="0" applyAlignment="0" applyProtection="0"/>
    <xf numFmtId="0" fontId="34" fillId="45" borderId="0" applyNumberFormat="0" applyBorder="0" applyAlignment="0" applyProtection="0"/>
    <xf numFmtId="0" fontId="34" fillId="42" borderId="0" applyNumberFormat="0" applyBorder="0" applyAlignment="0" applyProtection="0"/>
    <xf numFmtId="0" fontId="34" fillId="39" borderId="0" applyNumberFormat="0" applyBorder="0" applyAlignment="0" applyProtection="0"/>
    <xf numFmtId="0" fontId="34" fillId="37" borderId="0" applyNumberFormat="0" applyBorder="0" applyAlignment="0" applyProtection="0"/>
    <xf numFmtId="0" fontId="35" fillId="0" borderId="0"/>
    <xf numFmtId="0" fontId="34" fillId="41" borderId="0" applyNumberFormat="0" applyBorder="0" applyAlignment="0" applyProtection="0"/>
    <xf numFmtId="0" fontId="34" fillId="4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44" borderId="0" applyNumberFormat="0" applyBorder="0" applyAlignment="0" applyProtection="0"/>
    <xf numFmtId="0" fontId="34" fillId="0" borderId="0"/>
    <xf numFmtId="0" fontId="34" fillId="0" borderId="0"/>
    <xf numFmtId="0" fontId="35" fillId="0" borderId="0"/>
    <xf numFmtId="0" fontId="34" fillId="40" borderId="0" applyNumberFormat="0" applyBorder="0" applyAlignment="0" applyProtection="0"/>
    <xf numFmtId="0" fontId="34" fillId="43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6" borderId="33" applyNumberForma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47" fillId="0" borderId="0"/>
    <xf numFmtId="0" fontId="1" fillId="0" borderId="0"/>
    <xf numFmtId="0" fontId="1" fillId="8" borderId="7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47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47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3" fillId="0" borderId="12" xfId="42" applyBorder="1" applyAlignment="1">
      <alignment horizontal="center" vertical="center" wrapText="1" shrinkToFit="1"/>
    </xf>
    <xf numFmtId="0" fontId="23" fillId="0" borderId="11" xfId="42" applyBorder="1" applyAlignment="1">
      <alignment horizontal="center" vertical="center" wrapText="1" shrinkToFit="1"/>
    </xf>
    <xf numFmtId="0" fontId="14" fillId="34" borderId="13" xfId="10" applyFill="1" applyBorder="1" applyAlignment="1">
      <alignment vertical="center" wrapText="1"/>
    </xf>
    <xf numFmtId="0" fontId="23" fillId="34" borderId="15" xfId="42" applyFill="1" applyBorder="1" applyAlignment="1">
      <alignment horizontal="center"/>
    </xf>
    <xf numFmtId="0" fontId="23" fillId="34" borderId="14" xfId="42" applyFill="1" applyBorder="1" applyAlignment="1">
      <alignment horizontal="center"/>
    </xf>
    <xf numFmtId="0" fontId="14" fillId="33" borderId="16" xfId="10" applyFill="1" applyBorder="1" applyAlignment="1">
      <alignment vertical="center" wrapText="1"/>
    </xf>
    <xf numFmtId="0" fontId="23" fillId="33" borderId="18" xfId="42" applyFill="1" applyBorder="1" applyAlignment="1">
      <alignment horizontal="center"/>
    </xf>
    <xf numFmtId="0" fontId="23" fillId="33" borderId="17" xfId="42" applyFill="1" applyBorder="1" applyAlignment="1">
      <alignment horizontal="center"/>
    </xf>
    <xf numFmtId="0" fontId="14" fillId="34" borderId="16" xfId="10" applyFill="1" applyBorder="1" applyAlignment="1">
      <alignment vertical="center" wrapText="1"/>
    </xf>
    <xf numFmtId="0" fontId="23" fillId="34" borderId="18" xfId="42" applyFill="1" applyBorder="1" applyAlignment="1">
      <alignment horizontal="center"/>
    </xf>
    <xf numFmtId="0" fontId="23" fillId="34" borderId="17" xfId="42" applyFill="1" applyBorder="1" applyAlignment="1">
      <alignment horizontal="center"/>
    </xf>
    <xf numFmtId="0" fontId="14" fillId="34" borderId="19" xfId="10" applyFill="1" applyBorder="1" applyAlignment="1">
      <alignment vertical="center" wrapText="1"/>
    </xf>
    <xf numFmtId="0" fontId="23" fillId="34" borderId="21" xfId="42" applyFill="1" applyBorder="1" applyAlignment="1">
      <alignment horizontal="center"/>
    </xf>
    <xf numFmtId="0" fontId="23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3" fillId="35" borderId="24" xfId="42" applyFill="1" applyBorder="1" applyAlignment="1">
      <alignment horizontal="center"/>
    </xf>
    <xf numFmtId="0" fontId="23" fillId="35" borderId="23" xfId="42" applyFill="1" applyBorder="1" applyAlignment="1">
      <alignment horizontal="center"/>
    </xf>
    <xf numFmtId="0" fontId="14" fillId="35" borderId="16" xfId="10" applyFill="1" applyBorder="1" applyAlignment="1">
      <alignment vertical="center" wrapText="1"/>
    </xf>
    <xf numFmtId="0" fontId="23" fillId="35" borderId="18" xfId="42" applyFill="1" applyBorder="1" applyAlignment="1">
      <alignment horizontal="center"/>
    </xf>
    <xf numFmtId="0" fontId="23" fillId="35" borderId="17" xfId="42" applyFill="1" applyBorder="1" applyAlignment="1">
      <alignment horizontal="center"/>
    </xf>
    <xf numFmtId="0" fontId="14" fillId="34" borderId="10" xfId="10" applyFill="1" applyBorder="1" applyAlignment="1">
      <alignment vertical="center" wrapText="1"/>
    </xf>
    <xf numFmtId="0" fontId="23" fillId="34" borderId="25" xfId="42" applyFill="1" applyBorder="1" applyAlignment="1">
      <alignment horizontal="center"/>
    </xf>
    <xf numFmtId="0" fontId="23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4" fillId="34" borderId="28" xfId="10" applyFill="1" applyBorder="1" applyAlignment="1">
      <alignment horizontal="center"/>
    </xf>
    <xf numFmtId="0" fontId="14" fillId="33" borderId="29" xfId="10" applyFill="1" applyBorder="1" applyAlignment="1">
      <alignment horizontal="center"/>
    </xf>
    <xf numFmtId="0" fontId="14" fillId="34" borderId="29" xfId="10" applyFill="1" applyBorder="1" applyAlignment="1">
      <alignment horizontal="center"/>
    </xf>
    <xf numFmtId="0" fontId="14" fillId="34" borderId="0" xfId="10" applyFill="1" applyBorder="1" applyAlignment="1">
      <alignment horizontal="center"/>
    </xf>
    <xf numFmtId="0" fontId="14" fillId="35" borderId="29" xfId="10" applyFill="1" applyBorder="1" applyAlignment="1">
      <alignment horizontal="center"/>
    </xf>
    <xf numFmtId="0" fontId="14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7" fillId="0" borderId="27" xfId="0" applyNumberFormat="1" applyFont="1" applyBorder="1" applyAlignment="1">
      <alignment horizontal="center" wrapText="1"/>
    </xf>
    <xf numFmtId="0" fontId="36" fillId="36" borderId="0" xfId="0" applyFont="1" applyFill="1" applyAlignment="1"/>
    <xf numFmtId="0" fontId="0" fillId="36" borderId="0" xfId="0" applyFill="1"/>
    <xf numFmtId="0" fontId="32" fillId="36" borderId="27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36" borderId="0" xfId="0" applyFont="1" applyFill="1" applyBorder="1" applyAlignment="1">
      <alignment vertical="top" wrapText="1"/>
    </xf>
    <xf numFmtId="0" fontId="32" fillId="36" borderId="0" xfId="0" applyFont="1" applyFill="1" applyBorder="1" applyAlignment="1">
      <alignment vertical="center" wrapText="1"/>
    </xf>
    <xf numFmtId="0" fontId="0" fillId="36" borderId="0" xfId="0" applyFill="1" applyBorder="1"/>
    <xf numFmtId="0" fontId="0" fillId="0" borderId="0" xfId="0"/>
    <xf numFmtId="0" fontId="26" fillId="0" borderId="27" xfId="0" applyFont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left" vertical="center" wrapText="1"/>
    </xf>
    <xf numFmtId="164" fontId="26" fillId="0" borderId="27" xfId="0" applyNumberFormat="1" applyFont="1" applyBorder="1" applyAlignment="1">
      <alignment horizontal="center" vertical="center" wrapText="1"/>
    </xf>
    <xf numFmtId="2" fontId="37" fillId="0" borderId="27" xfId="0" applyNumberFormat="1" applyFont="1" applyBorder="1" applyAlignment="1">
      <alignment horizontal="center" vertical="center"/>
    </xf>
    <xf numFmtId="2" fontId="31" fillId="0" borderId="27" xfId="0" applyNumberFormat="1" applyFont="1" applyFill="1" applyBorder="1" applyAlignment="1">
      <alignment horizontal="center" vertical="center"/>
    </xf>
    <xf numFmtId="0" fontId="0" fillId="0" borderId="0" xfId="0" applyBorder="1"/>
    <xf numFmtId="3" fontId="26" fillId="36" borderId="27" xfId="0" applyNumberFormat="1" applyFont="1" applyFill="1" applyBorder="1" applyAlignment="1">
      <alignment horizontal="center" vertical="center" wrapText="1"/>
    </xf>
    <xf numFmtId="1" fontId="32" fillId="36" borderId="27" xfId="0" applyNumberFormat="1" applyFont="1" applyFill="1" applyBorder="1" applyAlignment="1">
      <alignment horizontal="center"/>
    </xf>
    <xf numFmtId="0" fontId="31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0" fillId="0" borderId="0" xfId="0" applyFont="1" applyBorder="1"/>
    <xf numFmtId="0" fontId="41" fillId="48" borderId="27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 shrinkToFit="1"/>
    </xf>
    <xf numFmtId="164" fontId="0" fillId="36" borderId="0" xfId="0" applyNumberFormat="1" applyFill="1"/>
    <xf numFmtId="164" fontId="0" fillId="0" borderId="0" xfId="0" applyNumberFormat="1"/>
    <xf numFmtId="1" fontId="0" fillId="0" borderId="0" xfId="0" applyNumberFormat="1"/>
    <xf numFmtId="1" fontId="0" fillId="36" borderId="0" xfId="0" applyNumberFormat="1" applyFill="1"/>
    <xf numFmtId="0" fontId="42" fillId="0" borderId="27" xfId="0" applyFont="1" applyBorder="1" applyAlignment="1">
      <alignment horizontal="center" vertical="center" wrapText="1" shrinkToFit="1"/>
    </xf>
    <xf numFmtId="1" fontId="43" fillId="0" borderId="27" xfId="0" applyNumberFormat="1" applyFont="1" applyBorder="1" applyAlignment="1">
      <alignment horizontal="right"/>
    </xf>
    <xf numFmtId="1" fontId="44" fillId="0" borderId="27" xfId="0" applyNumberFormat="1" applyFont="1" applyBorder="1" applyAlignment="1">
      <alignment horizontal="right"/>
    </xf>
    <xf numFmtId="0" fontId="0" fillId="0" borderId="27" xfId="0" applyBorder="1"/>
    <xf numFmtId="164" fontId="30" fillId="53" borderId="27" xfId="104" applyNumberFormat="1" applyFont="1" applyFill="1" applyBorder="1" applyAlignment="1">
      <alignment horizontal="center" vertical="center"/>
    </xf>
    <xf numFmtId="3" fontId="32" fillId="53" borderId="27" xfId="0" applyNumberFormat="1" applyFont="1" applyFill="1" applyBorder="1" applyAlignment="1">
      <alignment horizontal="center" wrapText="1"/>
    </xf>
    <xf numFmtId="164" fontId="48" fillId="53" borderId="27" xfId="104" applyNumberFormat="1" applyFont="1" applyFill="1" applyBorder="1" applyAlignment="1">
      <alignment horizontal="center" vertical="center"/>
    </xf>
    <xf numFmtId="3" fontId="46" fillId="53" borderId="27" xfId="0" applyNumberFormat="1" applyFont="1" applyFill="1" applyBorder="1" applyAlignment="1">
      <alignment horizontal="center" wrapText="1"/>
    </xf>
    <xf numFmtId="3" fontId="32" fillId="36" borderId="27" xfId="0" applyNumberFormat="1" applyFont="1" applyFill="1" applyBorder="1" applyAlignment="1">
      <alignment horizontal="center" wrapText="1"/>
    </xf>
    <xf numFmtId="4" fontId="32" fillId="36" borderId="27" xfId="0" applyNumberFormat="1" applyFont="1" applyFill="1" applyBorder="1" applyAlignment="1">
      <alignment vertical="center" wrapText="1"/>
    </xf>
    <xf numFmtId="2" fontId="32" fillId="36" borderId="27" xfId="0" applyNumberFormat="1" applyFont="1" applyFill="1" applyBorder="1" applyAlignment="1">
      <alignment horizontal="center" vertical="center"/>
    </xf>
    <xf numFmtId="1" fontId="43" fillId="36" borderId="27" xfId="0" applyNumberFormat="1" applyFont="1" applyFill="1" applyBorder="1" applyAlignment="1">
      <alignment horizontal="right"/>
    </xf>
    <xf numFmtId="2" fontId="32" fillId="36" borderId="27" xfId="0" applyNumberFormat="1" applyFont="1" applyFill="1" applyBorder="1" applyAlignment="1">
      <alignment horizontal="center" wrapText="1"/>
    </xf>
    <xf numFmtId="0" fontId="45" fillId="36" borderId="0" xfId="0" applyFont="1" applyFill="1"/>
    <xf numFmtId="0" fontId="46" fillId="36" borderId="27" xfId="0" applyFont="1" applyFill="1" applyBorder="1" applyAlignment="1">
      <alignment vertical="center" wrapText="1"/>
    </xf>
    <xf numFmtId="4" fontId="46" fillId="36" borderId="27" xfId="0" applyNumberFormat="1" applyFont="1" applyFill="1" applyBorder="1" applyAlignment="1">
      <alignment vertical="center" wrapText="1"/>
    </xf>
    <xf numFmtId="2" fontId="46" fillId="36" borderId="27" xfId="0" applyNumberFormat="1" applyFont="1" applyFill="1" applyBorder="1" applyAlignment="1">
      <alignment horizontal="center" vertical="center"/>
    </xf>
    <xf numFmtId="1" fontId="47" fillId="36" borderId="27" xfId="0" applyNumberFormat="1" applyFont="1" applyFill="1" applyBorder="1" applyAlignment="1">
      <alignment horizontal="right"/>
    </xf>
    <xf numFmtId="1" fontId="46" fillId="36" borderId="27" xfId="0" applyNumberFormat="1" applyFont="1" applyFill="1" applyBorder="1" applyAlignment="1">
      <alignment horizontal="center"/>
    </xf>
    <xf numFmtId="2" fontId="46" fillId="36" borderId="27" xfId="0" applyNumberFormat="1" applyFont="1" applyFill="1" applyBorder="1" applyAlignment="1">
      <alignment horizontal="center" wrapText="1"/>
    </xf>
    <xf numFmtId="164" fontId="32" fillId="36" borderId="27" xfId="0" applyNumberFormat="1" applyFont="1" applyFill="1" applyBorder="1" applyAlignment="1">
      <alignment horizontal="center" vertical="center"/>
    </xf>
    <xf numFmtId="0" fontId="42" fillId="51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center" vertical="center" wrapText="1"/>
    </xf>
    <xf numFmtId="164" fontId="30" fillId="53" borderId="0" xfId="104" applyNumberFormat="1" applyFont="1" applyFill="1" applyBorder="1" applyAlignment="1">
      <alignment horizontal="center" vertical="center"/>
    </xf>
    <xf numFmtId="3" fontId="32" fillId="53" borderId="0" xfId="0" applyNumberFormat="1" applyFont="1" applyFill="1" applyBorder="1" applyAlignment="1">
      <alignment horizontal="center" wrapText="1"/>
    </xf>
    <xf numFmtId="165" fontId="32" fillId="53" borderId="0" xfId="82" applyNumberFormat="1" applyFont="1" applyFill="1" applyBorder="1" applyAlignment="1">
      <alignment horizontal="center"/>
    </xf>
    <xf numFmtId="3" fontId="32" fillId="36" borderId="0" xfId="0" applyNumberFormat="1" applyFont="1" applyFill="1" applyBorder="1" applyAlignment="1">
      <alignment horizontal="center" wrapText="1"/>
    </xf>
    <xf numFmtId="0" fontId="46" fillId="55" borderId="27" xfId="0" applyFont="1" applyFill="1" applyBorder="1" applyAlignment="1">
      <alignment horizontal="center" vertical="center" wrapText="1"/>
    </xf>
    <xf numFmtId="0" fontId="46" fillId="56" borderId="27" xfId="0" applyFont="1" applyFill="1" applyBorder="1" applyAlignment="1">
      <alignment horizontal="center" vertical="center" wrapText="1"/>
    </xf>
    <xf numFmtId="0" fontId="46" fillId="49" borderId="27" xfId="0" applyFont="1" applyFill="1" applyBorder="1" applyAlignment="1">
      <alignment horizontal="center" vertical="center" wrapText="1"/>
    </xf>
    <xf numFmtId="0" fontId="46" fillId="57" borderId="27" xfId="0" applyFont="1" applyFill="1" applyBorder="1" applyAlignment="1">
      <alignment horizontal="center" vertical="center" wrapText="1"/>
    </xf>
    <xf numFmtId="0" fontId="46" fillId="54" borderId="27" xfId="0" applyFont="1" applyFill="1" applyBorder="1" applyAlignment="1">
      <alignment horizontal="center" vertical="center" wrapText="1"/>
    </xf>
    <xf numFmtId="0" fontId="46" fillId="58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/>
    </xf>
    <xf numFmtId="0" fontId="0" fillId="0" borderId="0" xfId="0" applyFill="1" applyBorder="1"/>
    <xf numFmtId="3" fontId="0" fillId="36" borderId="27" xfId="0" applyNumberFormat="1" applyFill="1" applyBorder="1" applyAlignment="1">
      <alignment horizontal="center"/>
    </xf>
    <xf numFmtId="0" fontId="40" fillId="59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168" fontId="31" fillId="0" borderId="27" xfId="0" applyNumberFormat="1" applyFont="1" applyBorder="1" applyAlignment="1">
      <alignment vertical="center" wrapText="1"/>
    </xf>
    <xf numFmtId="3" fontId="32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32" fillId="0" borderId="27" xfId="0" applyFont="1" applyFill="1" applyBorder="1" applyAlignment="1">
      <alignment vertical="center" wrapText="1"/>
    </xf>
    <xf numFmtId="4" fontId="32" fillId="0" borderId="27" xfId="0" applyNumberFormat="1" applyFont="1" applyFill="1" applyBorder="1" applyAlignment="1">
      <alignment vertical="center" wrapText="1"/>
    </xf>
    <xf numFmtId="2" fontId="32" fillId="0" borderId="27" xfId="0" applyNumberFormat="1" applyFont="1" applyFill="1" applyBorder="1" applyAlignment="1">
      <alignment horizontal="center" vertical="center"/>
    </xf>
    <xf numFmtId="1" fontId="43" fillId="0" borderId="27" xfId="0" applyNumberFormat="1" applyFont="1" applyFill="1" applyBorder="1" applyAlignment="1">
      <alignment horizontal="right"/>
    </xf>
    <xf numFmtId="164" fontId="30" fillId="0" borderId="27" xfId="104" applyNumberFormat="1" applyFont="1" applyFill="1" applyBorder="1" applyAlignment="1">
      <alignment horizontal="center" vertical="center"/>
    </xf>
    <xf numFmtId="3" fontId="32" fillId="0" borderId="27" xfId="0" applyNumberFormat="1" applyFont="1" applyFill="1" applyBorder="1" applyAlignment="1">
      <alignment horizontal="center" wrapText="1"/>
    </xf>
    <xf numFmtId="3" fontId="43" fillId="0" borderId="27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 horizontal="center" wrapText="1"/>
    </xf>
    <xf numFmtId="3" fontId="0" fillId="0" borderId="27" xfId="0" applyNumberFormat="1" applyFill="1" applyBorder="1" applyAlignment="1">
      <alignment horizontal="center"/>
    </xf>
    <xf numFmtId="0" fontId="0" fillId="36" borderId="31" xfId="0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168" fontId="44" fillId="60" borderId="27" xfId="0" applyNumberFormat="1" applyFont="1" applyFill="1" applyBorder="1" applyAlignment="1">
      <alignment horizontal="center" wrapText="1"/>
    </xf>
    <xf numFmtId="0" fontId="49" fillId="0" borderId="0" xfId="0" applyFont="1"/>
    <xf numFmtId="3" fontId="44" fillId="0" borderId="27" xfId="0" applyNumberFormat="1" applyFont="1" applyFill="1" applyBorder="1" applyAlignment="1">
      <alignment horizontal="center"/>
    </xf>
    <xf numFmtId="10" fontId="44" fillId="0" borderId="27" xfId="0" applyNumberFormat="1" applyFont="1" applyFill="1" applyBorder="1"/>
    <xf numFmtId="4" fontId="26" fillId="0" borderId="27" xfId="0" applyNumberFormat="1" applyFont="1" applyFill="1" applyBorder="1" applyAlignment="1">
      <alignment horizontal="center" vertical="center" wrapText="1"/>
    </xf>
    <xf numFmtId="1" fontId="31" fillId="36" borderId="27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 vertical="center" wrapText="1"/>
    </xf>
    <xf numFmtId="4" fontId="31" fillId="0" borderId="27" xfId="0" applyNumberFormat="1" applyFont="1" applyBorder="1" applyAlignment="1">
      <alignment vertical="center" wrapText="1"/>
    </xf>
    <xf numFmtId="10" fontId="43" fillId="0" borderId="27" xfId="0" applyNumberFormat="1" applyFont="1" applyFill="1" applyBorder="1"/>
    <xf numFmtId="165" fontId="31" fillId="0" borderId="27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 wrapText="1"/>
    </xf>
    <xf numFmtId="4" fontId="32" fillId="0" borderId="27" xfId="0" applyNumberFormat="1" applyFont="1" applyBorder="1" applyAlignment="1">
      <alignment vertical="center" wrapText="1"/>
    </xf>
    <xf numFmtId="0" fontId="47" fillId="0" borderId="27" xfId="0" applyFont="1" applyBorder="1" applyAlignment="1">
      <alignment wrapText="1"/>
    </xf>
    <xf numFmtId="165" fontId="32" fillId="53" borderId="27" xfId="82" applyNumberFormat="1" applyFont="1" applyFill="1" applyBorder="1" applyAlignment="1">
      <alignment horizontal="center"/>
    </xf>
    <xf numFmtId="2" fontId="32" fillId="0" borderId="27" xfId="0" applyNumberFormat="1" applyFont="1" applyBorder="1" applyAlignment="1">
      <alignment horizontal="center" wrapText="1"/>
    </xf>
    <xf numFmtId="1" fontId="32" fillId="0" borderId="27" xfId="0" applyNumberFormat="1" applyFont="1" applyFill="1" applyBorder="1" applyAlignment="1">
      <alignment horizontal="center"/>
    </xf>
    <xf numFmtId="165" fontId="32" fillId="0" borderId="27" xfId="82" applyNumberFormat="1" applyFont="1" applyFill="1" applyBorder="1" applyAlignment="1">
      <alignment horizontal="center"/>
    </xf>
    <xf numFmtId="165" fontId="46" fillId="53" borderId="27" xfId="82" applyNumberFormat="1" applyFont="1" applyFill="1" applyBorder="1" applyAlignment="1">
      <alignment horizontal="center"/>
    </xf>
    <xf numFmtId="0" fontId="0" fillId="0" borderId="32" xfId="0" applyBorder="1"/>
    <xf numFmtId="2" fontId="47" fillId="0" borderId="27" xfId="0" applyNumberFormat="1" applyFont="1" applyBorder="1"/>
    <xf numFmtId="2" fontId="47" fillId="0" borderId="27" xfId="0" applyNumberFormat="1" applyFont="1" applyBorder="1" applyAlignment="1">
      <alignment wrapText="1"/>
    </xf>
    <xf numFmtId="0" fontId="25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41" fillId="50" borderId="27" xfId="0" applyFont="1" applyFill="1" applyBorder="1" applyAlignment="1">
      <alignment horizontal="center" vertical="center" wrapText="1"/>
    </xf>
    <xf numFmtId="0" fontId="41" fillId="52" borderId="27" xfId="0" applyFont="1" applyFill="1" applyBorder="1" applyAlignment="1">
      <alignment horizontal="center"/>
    </xf>
  </cellXfs>
  <cellStyles count="371">
    <cellStyle name="20% - Акцент1" xfId="19" builtinId="30" customBuiltin="1"/>
    <cellStyle name="20% - Акцент1 10" xfId="34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1 6" xfId="283"/>
    <cellStyle name="20% - Акцент1 7" xfId="289"/>
    <cellStyle name="20% - Акцент1 8" xfId="313"/>
    <cellStyle name="20% - Акцент1 9" xfId="328"/>
    <cellStyle name="20% - Акцент2" xfId="23" builtinId="34" customBuiltin="1"/>
    <cellStyle name="20% - Акцент2 10" xfId="312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2 6" xfId="287"/>
    <cellStyle name="20% - Акцент2 7" xfId="300"/>
    <cellStyle name="20% - Акцент2 8" xfId="293"/>
    <cellStyle name="20% - Акцент2 9" xfId="303"/>
    <cellStyle name="20% - Акцент3" xfId="27" builtinId="38" customBuiltin="1"/>
    <cellStyle name="20% - Акцент3 10" xfId="336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3 6" xfId="290"/>
    <cellStyle name="20% - Акцент3 7" xfId="285"/>
    <cellStyle name="20% - Акцент3 8" xfId="308"/>
    <cellStyle name="20% - Акцент3 9" xfId="324"/>
    <cellStyle name="20% - Акцент4" xfId="31" builtinId="42" customBuiltin="1"/>
    <cellStyle name="20% - Акцент4 10" xfId="347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4 6" xfId="294"/>
    <cellStyle name="20% - Акцент4 7" xfId="310"/>
    <cellStyle name="20% - Акцент4 8" xfId="322"/>
    <cellStyle name="20% - Акцент4 9" xfId="334"/>
    <cellStyle name="20% - Акцент5" xfId="35" builtinId="46" customBuiltin="1"/>
    <cellStyle name="20% - Акцент5 10" xfId="349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5 6" xfId="298"/>
    <cellStyle name="20% - Акцент5 7" xfId="314"/>
    <cellStyle name="20% - Акцент5 8" xfId="326"/>
    <cellStyle name="20% - Акцент5 9" xfId="338"/>
    <cellStyle name="20% - Акцент6" xfId="39" builtinId="50" customBuiltin="1"/>
    <cellStyle name="20% - Акцент6 10" xfId="35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20% - Акцент6 6" xfId="301"/>
    <cellStyle name="20% - Акцент6 7" xfId="318"/>
    <cellStyle name="20% - Акцент6 8" xfId="329"/>
    <cellStyle name="20% - Акцент6 9" xfId="342"/>
    <cellStyle name="40% - Акцент1" xfId="20" builtinId="31" customBuiltin="1"/>
    <cellStyle name="40% - Акцент1 10" xfId="337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1 6" xfId="284"/>
    <cellStyle name="40% - Акцент1 7" xfId="286"/>
    <cellStyle name="40% - Акцент1 8" xfId="309"/>
    <cellStyle name="40% - Акцент1 9" xfId="325"/>
    <cellStyle name="40% - Акцент2" xfId="24" builtinId="35" customBuiltin="1"/>
    <cellStyle name="40% - Акцент2 10" xfId="297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2 6" xfId="288"/>
    <cellStyle name="40% - Акцент2 7" xfId="296"/>
    <cellStyle name="40% - Акцент2 8" xfId="320"/>
    <cellStyle name="40% - Акцент2 9" xfId="317"/>
    <cellStyle name="40% - Акцент3" xfId="28" builtinId="39" customBuiltin="1"/>
    <cellStyle name="40% - Акцент3 10" xfId="316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3 6" xfId="291"/>
    <cellStyle name="40% - Акцент3 7" xfId="307"/>
    <cellStyle name="40% - Акцент3 8" xfId="292"/>
    <cellStyle name="40% - Акцент3 9" xfId="282"/>
    <cellStyle name="40% - Акцент4" xfId="32" builtinId="43" customBuiltin="1"/>
    <cellStyle name="40% - Акцент4 10" xfId="348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4 6" xfId="295"/>
    <cellStyle name="40% - Акцент4 7" xfId="311"/>
    <cellStyle name="40% - Акцент4 8" xfId="323"/>
    <cellStyle name="40% - Акцент4 9" xfId="335"/>
    <cellStyle name="40% - Акцент5" xfId="36" builtinId="47" customBuiltin="1"/>
    <cellStyle name="40% - Акцент5 10" xfId="350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5 6" xfId="299"/>
    <cellStyle name="40% - Акцент5 7" xfId="315"/>
    <cellStyle name="40% - Акцент5 8" xfId="327"/>
    <cellStyle name="40% - Акцент5 9" xfId="339"/>
    <cellStyle name="40% - Акцент6" xfId="40" builtinId="51" customBuiltin="1"/>
    <cellStyle name="40% - Акцент6 10" xfId="352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40% - Акцент6 6" xfId="302"/>
    <cellStyle name="40% - Акцент6 7" xfId="319"/>
    <cellStyle name="40% - Акцент6 8" xfId="330"/>
    <cellStyle name="40% - Акцент6 9" xfId="343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8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15" xfId="276"/>
    <cellStyle name="Обычный 16" xfId="277"/>
    <cellStyle name="Обычный 17" xfId="279"/>
    <cellStyle name="Обычный 18" xfId="281"/>
    <cellStyle name="Обычный 19" xfId="331"/>
    <cellStyle name="Обычный 2" xfId="44"/>
    <cellStyle name="Обычный 2 10" xfId="345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 7" xfId="305"/>
    <cellStyle name="Обычный 2 8" xfId="321"/>
    <cellStyle name="Обычный 2 9" xfId="332"/>
    <cellStyle name="Обычный 2_Итоговый рейтинг" xfId="161"/>
    <cellStyle name="Обычный 20" xfId="344"/>
    <cellStyle name="Обычный 21" xfId="354"/>
    <cellStyle name="Обычный 22" xfId="356"/>
    <cellStyle name="Обычный 23" xfId="340"/>
    <cellStyle name="Обычный 24" xfId="353"/>
    <cellStyle name="Обычный 25" xfId="361"/>
    <cellStyle name="Обычный 26" xfId="362"/>
    <cellStyle name="Обычный 27" xfId="360"/>
    <cellStyle name="Обычный 28" xfId="278"/>
    <cellStyle name="Обычный 29" xfId="363"/>
    <cellStyle name="Обычный 3" xfId="45"/>
    <cellStyle name="Обычный 3 2" xfId="81"/>
    <cellStyle name="Обычный 3 3" xfId="107"/>
    <cellStyle name="Обычный 3 4" xfId="152"/>
    <cellStyle name="Обычный 3 5" xfId="304"/>
    <cellStyle name="Обычный 3_Итоговый рейтинг" xfId="171"/>
    <cellStyle name="Обычный 30" xfId="364"/>
    <cellStyle name="Обычный 31" xfId="365"/>
    <cellStyle name="Обычный 32" xfId="366"/>
    <cellStyle name="Обычный 33" xfId="367"/>
    <cellStyle name="Обычный 34" xfId="368"/>
    <cellStyle name="Обычный 35" xfId="369"/>
    <cellStyle name="Обычный 36" xfId="370"/>
    <cellStyle name="Обычный 4" xfId="78"/>
    <cellStyle name="Обычный 4 10" xfId="359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 5" xfId="333"/>
    <cellStyle name="Обычный 4 6" xfId="346"/>
    <cellStyle name="Обычный 4 7" xfId="355"/>
    <cellStyle name="Обычный 4 8" xfId="357"/>
    <cellStyle name="Обычный 4 9" xfId="358"/>
    <cellStyle name="Обычный 4_Итоговый рейтинг" xfId="155"/>
    <cellStyle name="Обычный 5" xfId="80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 5" xfId="306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CCECFF"/>
      <color rgb="FFCCCCFF"/>
      <color rgb="FFFF3300"/>
      <color rgb="FF008000"/>
      <color rgb="FF009900"/>
      <color rgb="FF99FFCC"/>
      <color rgb="FFFF99CC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38" t="s">
        <v>0</v>
      </c>
      <c r="B1" s="138"/>
      <c r="C1" s="138"/>
      <c r="D1" s="138"/>
      <c r="E1" s="138"/>
      <c r="F1" s="138"/>
      <c r="G1" s="138"/>
    </row>
    <row r="2" spans="1:7" x14ac:dyDescent="0.25">
      <c r="A2" s="138"/>
      <c r="B2" s="138"/>
      <c r="C2" s="138"/>
      <c r="D2" s="138"/>
      <c r="E2" s="138"/>
      <c r="F2" s="138"/>
      <c r="G2" s="138"/>
    </row>
    <row r="3" spans="1:7" ht="15.75" thickBot="1" x14ac:dyDescent="0.3">
      <c r="A3" s="139"/>
      <c r="B3" s="139"/>
      <c r="C3" s="140"/>
      <c r="D3" s="139"/>
      <c r="E3" s="139"/>
      <c r="F3" s="139"/>
      <c r="G3" s="139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0"/>
  <sheetViews>
    <sheetView zoomScaleNormal="100" workbookViewId="0">
      <selection activeCell="B2" sqref="B2:E49"/>
    </sheetView>
  </sheetViews>
  <sheetFormatPr defaultColWidth="9.140625" defaultRowHeight="15" x14ac:dyDescent="0.25"/>
  <cols>
    <col min="1" max="1" width="13.42578125" style="44" customWidth="1"/>
    <col min="2" max="2" width="20.140625" style="44" customWidth="1"/>
    <col min="3" max="3" width="40.85546875" style="44" customWidth="1"/>
    <col min="4" max="4" width="24.85546875" style="44" customWidth="1"/>
    <col min="5" max="5" width="15.7109375" style="44" customWidth="1"/>
    <col min="6" max="16384" width="9.140625" style="44"/>
  </cols>
  <sheetData>
    <row r="2" spans="2:5" ht="45" customHeight="1" x14ac:dyDescent="0.25">
      <c r="B2" s="141" t="s">
        <v>120</v>
      </c>
      <c r="C2" s="141"/>
      <c r="D2" s="141"/>
      <c r="E2" s="141"/>
    </row>
    <row r="3" spans="2:5" ht="54" customHeight="1" x14ac:dyDescent="0.25">
      <c r="B3" s="83" t="s">
        <v>102</v>
      </c>
      <c r="C3" s="62" t="s">
        <v>1</v>
      </c>
      <c r="D3" s="62" t="s">
        <v>121</v>
      </c>
      <c r="E3" s="62" t="s">
        <v>107</v>
      </c>
    </row>
    <row r="4" spans="2:5" ht="0.75" hidden="1" customHeight="1" x14ac:dyDescent="0.25">
      <c r="B4" s="56"/>
      <c r="C4" s="57"/>
      <c r="D4" s="57"/>
      <c r="E4" s="65"/>
    </row>
    <row r="5" spans="2:5" x14ac:dyDescent="0.25">
      <c r="B5" s="99">
        <v>1</v>
      </c>
      <c r="C5" s="65" t="s">
        <v>7</v>
      </c>
      <c r="D5" s="84" t="s">
        <v>103</v>
      </c>
      <c r="E5" s="84" t="s">
        <v>103</v>
      </c>
    </row>
    <row r="6" spans="2:5" x14ac:dyDescent="0.25">
      <c r="B6" s="99">
        <v>2</v>
      </c>
      <c r="C6" s="65" t="s">
        <v>8</v>
      </c>
      <c r="D6" s="84" t="s">
        <v>103</v>
      </c>
      <c r="E6" s="84" t="s">
        <v>103</v>
      </c>
    </row>
    <row r="7" spans="2:5" x14ac:dyDescent="0.25">
      <c r="B7" s="99">
        <v>3</v>
      </c>
      <c r="C7" s="65" t="s">
        <v>11</v>
      </c>
      <c r="D7" s="100" t="s">
        <v>103</v>
      </c>
      <c r="E7" s="100" t="s">
        <v>103</v>
      </c>
    </row>
    <row r="8" spans="2:5" x14ac:dyDescent="0.25">
      <c r="B8" s="99">
        <v>4</v>
      </c>
      <c r="C8" s="65" t="s">
        <v>10</v>
      </c>
      <c r="D8" s="100" t="s">
        <v>103</v>
      </c>
      <c r="E8" s="100">
        <v>1</v>
      </c>
    </row>
    <row r="9" spans="2:5" x14ac:dyDescent="0.25">
      <c r="B9" s="99">
        <v>5</v>
      </c>
      <c r="C9" s="65" t="s">
        <v>9</v>
      </c>
      <c r="D9" s="100" t="s">
        <v>103</v>
      </c>
      <c r="E9" s="100">
        <v>-1</v>
      </c>
    </row>
    <row r="10" spans="2:5" x14ac:dyDescent="0.25">
      <c r="B10" s="99">
        <v>6</v>
      </c>
      <c r="C10" s="65" t="s">
        <v>13</v>
      </c>
      <c r="D10" s="84" t="s">
        <v>103</v>
      </c>
      <c r="E10" s="84" t="s">
        <v>103</v>
      </c>
    </row>
    <row r="11" spans="2:5" ht="15" customHeight="1" x14ac:dyDescent="0.25">
      <c r="B11" s="99">
        <v>7</v>
      </c>
      <c r="C11" s="65" t="s">
        <v>14</v>
      </c>
      <c r="D11" s="84" t="s">
        <v>103</v>
      </c>
      <c r="E11" s="84" t="s">
        <v>103</v>
      </c>
    </row>
    <row r="12" spans="2:5" x14ac:dyDescent="0.25">
      <c r="B12" s="99">
        <v>8</v>
      </c>
      <c r="C12" s="65" t="s">
        <v>12</v>
      </c>
      <c r="D12" s="100" t="s">
        <v>103</v>
      </c>
      <c r="E12" s="100">
        <v>3</v>
      </c>
    </row>
    <row r="13" spans="2:5" x14ac:dyDescent="0.25">
      <c r="B13" s="99">
        <v>9</v>
      </c>
      <c r="C13" s="65" t="s">
        <v>15</v>
      </c>
      <c r="D13" s="100" t="s">
        <v>103</v>
      </c>
      <c r="E13" s="100">
        <v>5</v>
      </c>
    </row>
    <row r="14" spans="2:5" x14ac:dyDescent="0.25">
      <c r="B14" s="99">
        <v>10</v>
      </c>
      <c r="C14" s="65" t="s">
        <v>29</v>
      </c>
      <c r="D14" s="100">
        <v>1</v>
      </c>
      <c r="E14" s="100">
        <v>-2</v>
      </c>
    </row>
    <row r="15" spans="2:5" x14ac:dyDescent="0.25">
      <c r="B15" s="99">
        <v>11</v>
      </c>
      <c r="C15" s="65" t="s">
        <v>20</v>
      </c>
      <c r="D15" s="100">
        <v>-1</v>
      </c>
      <c r="E15" s="100">
        <v>1</v>
      </c>
    </row>
    <row r="16" spans="2:5" x14ac:dyDescent="0.25">
      <c r="B16" s="99">
        <v>12</v>
      </c>
      <c r="C16" s="65" t="s">
        <v>35</v>
      </c>
      <c r="D16" s="100">
        <v>2</v>
      </c>
      <c r="E16" s="100">
        <v>8</v>
      </c>
    </row>
    <row r="17" spans="2:12" x14ac:dyDescent="0.25">
      <c r="B17" s="99">
        <v>13</v>
      </c>
      <c r="C17" s="65" t="s">
        <v>24</v>
      </c>
      <c r="D17" s="100">
        <v>-1</v>
      </c>
      <c r="E17" s="100" t="s">
        <v>103</v>
      </c>
    </row>
    <row r="18" spans="2:12" x14ac:dyDescent="0.25">
      <c r="B18" s="99">
        <v>14</v>
      </c>
      <c r="C18" s="65" t="s">
        <v>37</v>
      </c>
      <c r="D18" s="100">
        <v>2</v>
      </c>
      <c r="E18" s="100">
        <v>-5</v>
      </c>
    </row>
    <row r="19" spans="2:12" x14ac:dyDescent="0.25">
      <c r="B19" s="99">
        <v>15</v>
      </c>
      <c r="C19" s="65" t="s">
        <v>21</v>
      </c>
      <c r="D19" s="100">
        <v>-2</v>
      </c>
      <c r="E19" s="100" t="s">
        <v>103</v>
      </c>
    </row>
    <row r="20" spans="2:12" x14ac:dyDescent="0.25">
      <c r="B20" s="99">
        <v>16</v>
      </c>
      <c r="C20" s="65" t="s">
        <v>18</v>
      </c>
      <c r="D20" s="100">
        <v>-1</v>
      </c>
      <c r="E20" s="100">
        <v>2</v>
      </c>
    </row>
    <row r="21" spans="2:12" x14ac:dyDescent="0.25">
      <c r="B21" s="99">
        <v>17</v>
      </c>
      <c r="C21" s="65" t="s">
        <v>17</v>
      </c>
      <c r="D21" s="100">
        <v>1</v>
      </c>
      <c r="E21" s="100">
        <v>-1</v>
      </c>
    </row>
    <row r="22" spans="2:12" x14ac:dyDescent="0.25">
      <c r="B22" s="99">
        <v>18</v>
      </c>
      <c r="C22" s="65" t="s">
        <v>22</v>
      </c>
      <c r="D22" s="100">
        <v>-1</v>
      </c>
      <c r="E22" s="100">
        <v>-1</v>
      </c>
    </row>
    <row r="23" spans="2:12" x14ac:dyDescent="0.25">
      <c r="B23" s="99">
        <v>19</v>
      </c>
      <c r="C23" s="65" t="s">
        <v>28</v>
      </c>
      <c r="D23" s="100" t="s">
        <v>103</v>
      </c>
      <c r="E23" s="100">
        <v>-9</v>
      </c>
    </row>
    <row r="24" spans="2:12" x14ac:dyDescent="0.25">
      <c r="B24" s="99">
        <v>20</v>
      </c>
      <c r="C24" s="65" t="s">
        <v>32</v>
      </c>
      <c r="D24" s="100">
        <v>5</v>
      </c>
      <c r="E24" s="100">
        <v>10</v>
      </c>
    </row>
    <row r="25" spans="2:12" x14ac:dyDescent="0.25">
      <c r="B25" s="99">
        <v>21</v>
      </c>
      <c r="C25" s="65" t="s">
        <v>31</v>
      </c>
      <c r="D25" s="100">
        <v>-1</v>
      </c>
      <c r="E25" s="100">
        <v>5</v>
      </c>
    </row>
    <row r="26" spans="2:12" x14ac:dyDescent="0.25">
      <c r="B26" s="99">
        <v>22</v>
      </c>
      <c r="C26" s="65" t="s">
        <v>16</v>
      </c>
      <c r="D26" s="100">
        <v>2</v>
      </c>
      <c r="E26" s="100">
        <v>2</v>
      </c>
    </row>
    <row r="27" spans="2:12" x14ac:dyDescent="0.25">
      <c r="B27" s="99">
        <v>23</v>
      </c>
      <c r="C27" s="65" t="s">
        <v>41</v>
      </c>
      <c r="D27" s="100">
        <v>-2</v>
      </c>
      <c r="E27" s="100">
        <v>-4</v>
      </c>
    </row>
    <row r="28" spans="2:12" x14ac:dyDescent="0.25">
      <c r="B28" s="99">
        <v>24</v>
      </c>
      <c r="C28" s="65" t="s">
        <v>25</v>
      </c>
      <c r="D28" s="100">
        <v>-2</v>
      </c>
      <c r="E28" s="100">
        <v>-3</v>
      </c>
      <c r="L28" s="44" t="s">
        <v>106</v>
      </c>
    </row>
    <row r="29" spans="2:12" x14ac:dyDescent="0.25">
      <c r="B29" s="99">
        <v>25</v>
      </c>
      <c r="C29" s="65" t="s">
        <v>27</v>
      </c>
      <c r="D29" s="100">
        <v>7</v>
      </c>
      <c r="E29" s="100">
        <v>-2</v>
      </c>
    </row>
    <row r="30" spans="2:12" x14ac:dyDescent="0.25">
      <c r="B30" s="99">
        <v>26</v>
      </c>
      <c r="C30" s="65" t="s">
        <v>30</v>
      </c>
      <c r="D30" s="100">
        <v>-3</v>
      </c>
      <c r="E30" s="100">
        <v>5</v>
      </c>
    </row>
    <row r="31" spans="2:12" x14ac:dyDescent="0.25">
      <c r="B31" s="99">
        <v>27</v>
      </c>
      <c r="C31" s="65" t="s">
        <v>26</v>
      </c>
      <c r="D31" s="100">
        <v>-1</v>
      </c>
      <c r="E31" s="100">
        <v>-5</v>
      </c>
    </row>
    <row r="32" spans="2:12" ht="15" customHeight="1" x14ac:dyDescent="0.25">
      <c r="B32" s="99">
        <v>28</v>
      </c>
      <c r="C32" s="65" t="s">
        <v>42</v>
      </c>
      <c r="D32" s="100">
        <v>1</v>
      </c>
      <c r="E32" s="100">
        <v>-1</v>
      </c>
    </row>
    <row r="33" spans="2:5" x14ac:dyDescent="0.25">
      <c r="B33" s="99">
        <v>29</v>
      </c>
      <c r="C33" s="65" t="s">
        <v>45</v>
      </c>
      <c r="D33" s="100">
        <v>2</v>
      </c>
      <c r="E33" s="100">
        <v>5</v>
      </c>
    </row>
    <row r="34" spans="2:5" x14ac:dyDescent="0.25">
      <c r="B34" s="99">
        <v>30</v>
      </c>
      <c r="C34" s="65" t="s">
        <v>36</v>
      </c>
      <c r="D34" s="100" t="s">
        <v>103</v>
      </c>
      <c r="E34" s="100">
        <v>6</v>
      </c>
    </row>
    <row r="35" spans="2:5" x14ac:dyDescent="0.25">
      <c r="B35" s="99">
        <v>31</v>
      </c>
      <c r="C35" s="65" t="s">
        <v>48</v>
      </c>
      <c r="D35" s="100">
        <v>-4</v>
      </c>
      <c r="E35" s="100">
        <v>9</v>
      </c>
    </row>
    <row r="36" spans="2:5" x14ac:dyDescent="0.25">
      <c r="B36" s="99">
        <v>32</v>
      </c>
      <c r="C36" s="65" t="s">
        <v>23</v>
      </c>
      <c r="D36" s="100">
        <v>-4</v>
      </c>
      <c r="E36" s="100">
        <v>-3</v>
      </c>
    </row>
    <row r="37" spans="2:5" x14ac:dyDescent="0.25">
      <c r="B37" s="99">
        <v>33</v>
      </c>
      <c r="C37" s="65" t="s">
        <v>44</v>
      </c>
      <c r="D37" s="100">
        <v>2</v>
      </c>
      <c r="E37" s="100">
        <v>2</v>
      </c>
    </row>
    <row r="38" spans="2:5" x14ac:dyDescent="0.25">
      <c r="B38" s="99">
        <v>34</v>
      </c>
      <c r="C38" s="65" t="s">
        <v>38</v>
      </c>
      <c r="D38" s="100">
        <v>2</v>
      </c>
      <c r="E38" s="100">
        <v>4</v>
      </c>
    </row>
    <row r="39" spans="2:5" x14ac:dyDescent="0.25">
      <c r="B39" s="99">
        <v>35</v>
      </c>
      <c r="C39" s="65" t="s">
        <v>40</v>
      </c>
      <c r="D39" s="100">
        <v>2</v>
      </c>
      <c r="E39" s="100">
        <v>-2</v>
      </c>
    </row>
    <row r="40" spans="2:5" x14ac:dyDescent="0.25">
      <c r="B40" s="99">
        <v>36</v>
      </c>
      <c r="C40" s="65" t="s">
        <v>34</v>
      </c>
      <c r="D40" s="100">
        <v>-2</v>
      </c>
      <c r="E40" s="100">
        <v>1</v>
      </c>
    </row>
    <row r="41" spans="2:5" x14ac:dyDescent="0.25">
      <c r="B41" s="99">
        <v>37</v>
      </c>
      <c r="C41" s="65" t="s">
        <v>43</v>
      </c>
      <c r="D41" s="100">
        <v>-4</v>
      </c>
      <c r="E41" s="100">
        <v>-12</v>
      </c>
    </row>
    <row r="42" spans="2:5" x14ac:dyDescent="0.25">
      <c r="B42" s="99">
        <v>38</v>
      </c>
      <c r="C42" s="65" t="s">
        <v>39</v>
      </c>
      <c r="D42" s="100">
        <v>1</v>
      </c>
      <c r="E42" s="100">
        <v>-10</v>
      </c>
    </row>
    <row r="43" spans="2:5" x14ac:dyDescent="0.25">
      <c r="B43" s="99">
        <v>39</v>
      </c>
      <c r="C43" s="65" t="s">
        <v>33</v>
      </c>
      <c r="D43" s="100">
        <v>2</v>
      </c>
      <c r="E43" s="100" t="s">
        <v>103</v>
      </c>
    </row>
    <row r="44" spans="2:5" x14ac:dyDescent="0.25">
      <c r="B44" s="99">
        <v>40</v>
      </c>
      <c r="C44" s="65" t="s">
        <v>49</v>
      </c>
      <c r="D44" s="100">
        <v>-2</v>
      </c>
      <c r="E44" s="100">
        <v>-8</v>
      </c>
    </row>
    <row r="45" spans="2:5" x14ac:dyDescent="0.25">
      <c r="B45" s="99">
        <v>41</v>
      </c>
      <c r="C45" s="65" t="s">
        <v>46</v>
      </c>
      <c r="D45" s="100">
        <v>-1</v>
      </c>
      <c r="E45" s="100" t="s">
        <v>103</v>
      </c>
    </row>
    <row r="46" spans="2:5" x14ac:dyDescent="0.25">
      <c r="B46" s="99">
        <v>42</v>
      </c>
      <c r="C46" s="65" t="s">
        <v>50</v>
      </c>
      <c r="D46" s="100" t="s">
        <v>103</v>
      </c>
      <c r="E46" s="100" t="s">
        <v>103</v>
      </c>
    </row>
    <row r="47" spans="2:5" x14ac:dyDescent="0.25">
      <c r="B47" s="99">
        <v>43</v>
      </c>
      <c r="C47" s="65" t="s">
        <v>47</v>
      </c>
      <c r="D47" s="100">
        <v>1</v>
      </c>
      <c r="E47" s="100">
        <v>2</v>
      </c>
    </row>
    <row r="48" spans="2:5" x14ac:dyDescent="0.25">
      <c r="B48" s="99">
        <v>44</v>
      </c>
      <c r="C48" s="65" t="s">
        <v>19</v>
      </c>
      <c r="D48" s="100">
        <v>1</v>
      </c>
      <c r="E48" s="100">
        <v>-1</v>
      </c>
    </row>
    <row r="49" spans="1:11" ht="15.75" thickBot="1" x14ac:dyDescent="0.3">
      <c r="B49" s="99">
        <v>45</v>
      </c>
      <c r="C49" s="135" t="s">
        <v>51</v>
      </c>
      <c r="D49" s="100">
        <v>-2</v>
      </c>
      <c r="E49" s="100">
        <v>-1</v>
      </c>
    </row>
    <row r="52" spans="1:11" x14ac:dyDescent="0.25">
      <c r="B52" s="44" t="s">
        <v>110</v>
      </c>
    </row>
    <row r="54" spans="1:11" ht="51" x14ac:dyDescent="0.25">
      <c r="B54" s="83" t="s">
        <v>102</v>
      </c>
      <c r="C54" s="62" t="s">
        <v>1</v>
      </c>
      <c r="D54" s="62" t="s">
        <v>109</v>
      </c>
      <c r="E54" s="62" t="s">
        <v>107</v>
      </c>
    </row>
    <row r="55" spans="1:11" x14ac:dyDescent="0.25">
      <c r="B55" s="56"/>
      <c r="C55" s="57"/>
      <c r="D55" s="57"/>
      <c r="E55" s="65"/>
      <c r="G55" s="44" t="s">
        <v>111</v>
      </c>
      <c r="H55" s="44" t="s">
        <v>112</v>
      </c>
      <c r="J55" s="44" t="s">
        <v>111</v>
      </c>
      <c r="K55" s="97" t="s">
        <v>112</v>
      </c>
    </row>
    <row r="56" spans="1:11" x14ac:dyDescent="0.25">
      <c r="B56" s="99">
        <v>7</v>
      </c>
      <c r="C56" s="65" t="s">
        <v>60</v>
      </c>
      <c r="D56" s="100">
        <v>-1</v>
      </c>
      <c r="E56" s="100">
        <v>-1</v>
      </c>
      <c r="G56" s="44">
        <v>6</v>
      </c>
      <c r="H56" s="44">
        <v>6</v>
      </c>
      <c r="J56" s="44">
        <f t="shared" ref="J56:J69" si="0">G56-B56</f>
        <v>-1</v>
      </c>
      <c r="K56" s="44">
        <f t="shared" ref="K56:K69" si="1">H56-B56</f>
        <v>-1</v>
      </c>
    </row>
    <row r="57" spans="1:11" x14ac:dyDescent="0.25">
      <c r="B57" s="99">
        <v>2</v>
      </c>
      <c r="C57" s="65" t="s">
        <v>65</v>
      </c>
      <c r="D57" s="84" t="s">
        <v>103</v>
      </c>
      <c r="E57" s="84" t="s">
        <v>103</v>
      </c>
      <c r="G57" s="44">
        <v>2</v>
      </c>
      <c r="H57" s="44">
        <v>2</v>
      </c>
      <c r="J57" s="44">
        <f t="shared" si="0"/>
        <v>0</v>
      </c>
      <c r="K57" s="44">
        <f t="shared" si="1"/>
        <v>0</v>
      </c>
    </row>
    <row r="58" spans="1:11" x14ac:dyDescent="0.25">
      <c r="B58" s="99">
        <v>13</v>
      </c>
      <c r="C58" s="65" t="s">
        <v>69</v>
      </c>
      <c r="D58" s="100">
        <v>-2</v>
      </c>
      <c r="E58" s="100" t="s">
        <v>103</v>
      </c>
      <c r="G58" s="44">
        <v>11</v>
      </c>
      <c r="H58" s="44">
        <v>13</v>
      </c>
      <c r="J58" s="44">
        <f t="shared" si="0"/>
        <v>-2</v>
      </c>
      <c r="K58" s="44">
        <f t="shared" si="1"/>
        <v>0</v>
      </c>
    </row>
    <row r="59" spans="1:11" x14ac:dyDescent="0.25">
      <c r="A59" s="44">
        <v>7</v>
      </c>
      <c r="B59" s="99">
        <v>9</v>
      </c>
      <c r="C59" s="65" t="s">
        <v>71</v>
      </c>
      <c r="D59" s="100" t="s">
        <v>103</v>
      </c>
      <c r="E59" s="100" t="s">
        <v>103</v>
      </c>
      <c r="G59" s="44">
        <v>9</v>
      </c>
      <c r="H59" s="44">
        <v>9</v>
      </c>
      <c r="J59" s="44">
        <f t="shared" si="0"/>
        <v>0</v>
      </c>
      <c r="K59" s="44">
        <f t="shared" si="1"/>
        <v>0</v>
      </c>
    </row>
    <row r="60" spans="1:11" x14ac:dyDescent="0.25">
      <c r="A60" s="44">
        <v>2</v>
      </c>
      <c r="B60" s="99">
        <v>12</v>
      </c>
      <c r="C60" s="65" t="s">
        <v>72</v>
      </c>
      <c r="D60" s="100">
        <v>1</v>
      </c>
      <c r="E60" s="100" t="s">
        <v>103</v>
      </c>
      <c r="G60" s="44">
        <v>13</v>
      </c>
      <c r="H60" s="44">
        <v>12</v>
      </c>
      <c r="J60" s="44">
        <f t="shared" si="0"/>
        <v>1</v>
      </c>
      <c r="K60" s="44">
        <f t="shared" si="1"/>
        <v>0</v>
      </c>
    </row>
    <row r="61" spans="1:11" x14ac:dyDescent="0.25">
      <c r="A61" s="44">
        <v>13</v>
      </c>
      <c r="B61" s="99">
        <v>6</v>
      </c>
      <c r="C61" s="65" t="s">
        <v>76</v>
      </c>
      <c r="D61" s="100">
        <v>-1</v>
      </c>
      <c r="E61" s="100">
        <v>-1</v>
      </c>
      <c r="G61" s="44">
        <v>5</v>
      </c>
      <c r="H61" s="44">
        <v>5</v>
      </c>
      <c r="J61" s="44">
        <f t="shared" si="0"/>
        <v>-1</v>
      </c>
      <c r="K61" s="44">
        <f t="shared" si="1"/>
        <v>-1</v>
      </c>
    </row>
    <row r="62" spans="1:11" x14ac:dyDescent="0.25">
      <c r="A62" s="44">
        <v>9</v>
      </c>
      <c r="B62" s="99">
        <v>11</v>
      </c>
      <c r="C62" s="65" t="s">
        <v>77</v>
      </c>
      <c r="D62" s="100">
        <v>1</v>
      </c>
      <c r="E62" s="100" t="s">
        <v>103</v>
      </c>
      <c r="G62" s="44">
        <v>12</v>
      </c>
      <c r="H62" s="44">
        <v>11</v>
      </c>
      <c r="J62" s="44">
        <f t="shared" si="0"/>
        <v>1</v>
      </c>
      <c r="K62" s="44">
        <f t="shared" si="1"/>
        <v>0</v>
      </c>
    </row>
    <row r="63" spans="1:11" x14ac:dyDescent="0.25">
      <c r="A63" s="44">
        <v>12</v>
      </c>
      <c r="B63" s="99">
        <v>10</v>
      </c>
      <c r="C63" s="65" t="s">
        <v>78</v>
      </c>
      <c r="D63" s="100" t="s">
        <v>103</v>
      </c>
      <c r="E63" s="100" t="s">
        <v>103</v>
      </c>
      <c r="G63" s="44">
        <v>10</v>
      </c>
      <c r="H63" s="44">
        <v>10</v>
      </c>
      <c r="J63" s="44">
        <f t="shared" si="0"/>
        <v>0</v>
      </c>
      <c r="K63" s="44">
        <f t="shared" si="1"/>
        <v>0</v>
      </c>
    </row>
    <row r="64" spans="1:11" x14ac:dyDescent="0.25">
      <c r="A64" s="44">
        <v>6</v>
      </c>
      <c r="B64" s="99">
        <v>5</v>
      </c>
      <c r="C64" s="65" t="s">
        <v>83</v>
      </c>
      <c r="D64" s="100">
        <v>2</v>
      </c>
      <c r="E64" s="100">
        <v>2</v>
      </c>
      <c r="G64" s="44">
        <v>7</v>
      </c>
      <c r="H64" s="44">
        <v>7</v>
      </c>
      <c r="J64" s="44">
        <f t="shared" si="0"/>
        <v>2</v>
      </c>
      <c r="K64" s="44">
        <f t="shared" si="1"/>
        <v>2</v>
      </c>
    </row>
    <row r="65" spans="1:11" x14ac:dyDescent="0.25">
      <c r="A65" s="44">
        <v>11</v>
      </c>
      <c r="B65" s="99">
        <v>3</v>
      </c>
      <c r="C65" s="65" t="s">
        <v>88</v>
      </c>
      <c r="D65" s="100" t="s">
        <v>103</v>
      </c>
      <c r="E65" s="100" t="s">
        <v>103</v>
      </c>
      <c r="G65" s="44">
        <v>3</v>
      </c>
      <c r="H65" s="44">
        <v>3</v>
      </c>
      <c r="J65" s="44">
        <f t="shared" si="0"/>
        <v>0</v>
      </c>
      <c r="K65" s="44">
        <f t="shared" si="1"/>
        <v>0</v>
      </c>
    </row>
    <row r="66" spans="1:11" x14ac:dyDescent="0.25">
      <c r="A66" s="44">
        <v>10</v>
      </c>
      <c r="B66" s="99">
        <v>8</v>
      </c>
      <c r="C66" s="65" t="s">
        <v>90</v>
      </c>
      <c r="D66" s="100" t="s">
        <v>103</v>
      </c>
      <c r="E66" s="100" t="s">
        <v>103</v>
      </c>
      <c r="G66" s="44">
        <v>8</v>
      </c>
      <c r="H66" s="44">
        <v>8</v>
      </c>
      <c r="J66" s="44">
        <f t="shared" si="0"/>
        <v>0</v>
      </c>
      <c r="K66" s="44">
        <f t="shared" si="1"/>
        <v>0</v>
      </c>
    </row>
    <row r="67" spans="1:11" x14ac:dyDescent="0.25">
      <c r="A67" s="44">
        <v>5</v>
      </c>
      <c r="B67" s="99">
        <v>14</v>
      </c>
      <c r="C67" s="65" t="s">
        <v>100</v>
      </c>
      <c r="D67" s="100" t="s">
        <v>103</v>
      </c>
      <c r="E67" s="100" t="s">
        <v>103</v>
      </c>
      <c r="G67" s="44">
        <v>14</v>
      </c>
      <c r="H67" s="44">
        <v>14</v>
      </c>
      <c r="J67" s="44">
        <f t="shared" si="0"/>
        <v>0</v>
      </c>
      <c r="K67" s="44">
        <f t="shared" si="1"/>
        <v>0</v>
      </c>
    </row>
    <row r="68" spans="1:11" x14ac:dyDescent="0.25">
      <c r="A68" s="44">
        <v>3</v>
      </c>
      <c r="B68" s="99">
        <v>1</v>
      </c>
      <c r="C68" s="65" t="s">
        <v>104</v>
      </c>
      <c r="D68" s="84" t="s">
        <v>103</v>
      </c>
      <c r="E68" s="84" t="s">
        <v>103</v>
      </c>
      <c r="G68" s="44">
        <v>1</v>
      </c>
      <c r="H68" s="44">
        <v>1</v>
      </c>
      <c r="J68" s="44">
        <f t="shared" si="0"/>
        <v>0</v>
      </c>
      <c r="K68" s="44">
        <f t="shared" si="1"/>
        <v>0</v>
      </c>
    </row>
    <row r="69" spans="1:11" x14ac:dyDescent="0.25">
      <c r="A69" s="44">
        <v>8</v>
      </c>
      <c r="B69" s="99">
        <v>4</v>
      </c>
      <c r="C69" s="65" t="s">
        <v>105</v>
      </c>
      <c r="D69" s="84" t="s">
        <v>103</v>
      </c>
      <c r="E69" s="84" t="s">
        <v>103</v>
      </c>
      <c r="G69" s="44">
        <v>4</v>
      </c>
      <c r="H69" s="44">
        <v>4</v>
      </c>
      <c r="J69" s="44">
        <f t="shared" si="0"/>
        <v>0</v>
      </c>
      <c r="K69" s="44">
        <f t="shared" si="1"/>
        <v>0</v>
      </c>
    </row>
    <row r="70" spans="1:11" x14ac:dyDescent="0.25">
      <c r="A70" s="44">
        <v>14</v>
      </c>
    </row>
    <row r="72" spans="1:11" x14ac:dyDescent="0.25">
      <c r="B72" s="141" t="s">
        <v>108</v>
      </c>
      <c r="C72" s="141"/>
      <c r="D72" s="141"/>
      <c r="E72" s="141"/>
    </row>
    <row r="73" spans="1:11" ht="51" x14ac:dyDescent="0.25">
      <c r="B73" s="83" t="s">
        <v>102</v>
      </c>
      <c r="C73" s="62" t="s">
        <v>1</v>
      </c>
      <c r="D73" s="62" t="s">
        <v>109</v>
      </c>
      <c r="E73" s="62" t="s">
        <v>107</v>
      </c>
    </row>
    <row r="74" spans="1:11" x14ac:dyDescent="0.25">
      <c r="B74" s="56"/>
      <c r="C74" s="57"/>
      <c r="D74" s="57"/>
      <c r="E74" s="65"/>
    </row>
    <row r="75" spans="1:11" x14ac:dyDescent="0.25">
      <c r="B75" s="99">
        <v>6</v>
      </c>
      <c r="C75" s="65" t="s">
        <v>59</v>
      </c>
      <c r="D75" s="100">
        <v>1</v>
      </c>
      <c r="E75" s="100">
        <v>2</v>
      </c>
      <c r="G75" s="44">
        <v>7</v>
      </c>
      <c r="H75" s="44">
        <v>8</v>
      </c>
      <c r="J75" s="44">
        <f t="shared" ref="J75:J92" si="2">G75-B75</f>
        <v>1</v>
      </c>
      <c r="K75" s="44">
        <f t="shared" ref="K75:K92" si="3">H75-B75</f>
        <v>2</v>
      </c>
    </row>
    <row r="76" spans="1:11" x14ac:dyDescent="0.25">
      <c r="B76" s="99">
        <v>12</v>
      </c>
      <c r="C76" s="65" t="s">
        <v>61</v>
      </c>
      <c r="D76" s="100">
        <v>2</v>
      </c>
      <c r="E76" s="100">
        <v>3</v>
      </c>
      <c r="G76" s="44">
        <v>14</v>
      </c>
      <c r="H76" s="44">
        <v>15</v>
      </c>
      <c r="J76" s="44">
        <f t="shared" si="2"/>
        <v>2</v>
      </c>
      <c r="K76" s="44">
        <f t="shared" si="3"/>
        <v>3</v>
      </c>
    </row>
    <row r="77" spans="1:11" x14ac:dyDescent="0.25">
      <c r="B77" s="99">
        <v>13</v>
      </c>
      <c r="C77" s="65" t="s">
        <v>63</v>
      </c>
      <c r="D77" s="100" t="s">
        <v>103</v>
      </c>
      <c r="E77" s="100">
        <v>1</v>
      </c>
      <c r="G77" s="44">
        <v>13</v>
      </c>
      <c r="H77" s="44">
        <v>14</v>
      </c>
      <c r="J77" s="44">
        <f t="shared" si="2"/>
        <v>0</v>
      </c>
      <c r="K77" s="44">
        <f t="shared" si="3"/>
        <v>1</v>
      </c>
    </row>
    <row r="78" spans="1:11" x14ac:dyDescent="0.25">
      <c r="A78" s="44">
        <v>6</v>
      </c>
      <c r="B78" s="99">
        <v>4</v>
      </c>
      <c r="C78" s="65" t="s">
        <v>66</v>
      </c>
      <c r="D78" s="100">
        <v>1</v>
      </c>
      <c r="E78" s="100">
        <v>5</v>
      </c>
      <c r="G78" s="44">
        <v>5</v>
      </c>
      <c r="H78" s="44">
        <v>9</v>
      </c>
      <c r="J78" s="44">
        <f t="shared" si="2"/>
        <v>1</v>
      </c>
      <c r="K78" s="44">
        <f t="shared" si="3"/>
        <v>5</v>
      </c>
    </row>
    <row r="79" spans="1:11" x14ac:dyDescent="0.25">
      <c r="A79" s="44">
        <v>12</v>
      </c>
      <c r="B79" s="99">
        <v>11</v>
      </c>
      <c r="C79" s="65" t="s">
        <v>67</v>
      </c>
      <c r="D79" s="100">
        <v>-1</v>
      </c>
      <c r="E79" s="100">
        <v>1</v>
      </c>
      <c r="G79" s="44">
        <v>10</v>
      </c>
      <c r="H79" s="44">
        <v>12</v>
      </c>
      <c r="J79" s="44">
        <f t="shared" si="2"/>
        <v>-1</v>
      </c>
      <c r="K79" s="44">
        <f t="shared" si="3"/>
        <v>1</v>
      </c>
    </row>
    <row r="80" spans="1:11" x14ac:dyDescent="0.25">
      <c r="A80" s="44">
        <v>13</v>
      </c>
      <c r="B80" s="99">
        <v>16</v>
      </c>
      <c r="C80" s="65" t="s">
        <v>70</v>
      </c>
      <c r="D80" s="100">
        <v>-1</v>
      </c>
      <c r="E80" s="100">
        <v>-3</v>
      </c>
      <c r="G80" s="44">
        <v>15</v>
      </c>
      <c r="H80" s="44">
        <v>13</v>
      </c>
      <c r="J80" s="44">
        <f t="shared" si="2"/>
        <v>-1</v>
      </c>
      <c r="K80" s="44">
        <f t="shared" si="3"/>
        <v>-3</v>
      </c>
    </row>
    <row r="81" spans="1:11" x14ac:dyDescent="0.25">
      <c r="A81" s="44">
        <v>4</v>
      </c>
      <c r="B81" s="99">
        <v>9</v>
      </c>
      <c r="C81" s="65" t="s">
        <v>80</v>
      </c>
      <c r="D81" s="100" t="s">
        <v>103</v>
      </c>
      <c r="E81" s="100">
        <v>-2</v>
      </c>
      <c r="G81" s="44">
        <v>9</v>
      </c>
      <c r="H81" s="44">
        <v>7</v>
      </c>
      <c r="J81" s="44">
        <f t="shared" si="2"/>
        <v>0</v>
      </c>
      <c r="K81" s="44">
        <f t="shared" si="3"/>
        <v>-2</v>
      </c>
    </row>
    <row r="82" spans="1:11" x14ac:dyDescent="0.25">
      <c r="A82" s="44">
        <v>11</v>
      </c>
      <c r="B82" s="99">
        <v>10</v>
      </c>
      <c r="C82" s="65" t="s">
        <v>81</v>
      </c>
      <c r="D82" s="100">
        <v>1</v>
      </c>
      <c r="E82" s="100">
        <v>1</v>
      </c>
      <c r="G82" s="44">
        <v>11</v>
      </c>
      <c r="H82" s="44">
        <v>11</v>
      </c>
      <c r="J82" s="44">
        <f t="shared" si="2"/>
        <v>1</v>
      </c>
      <c r="K82" s="44">
        <f t="shared" si="3"/>
        <v>1</v>
      </c>
    </row>
    <row r="83" spans="1:11" x14ac:dyDescent="0.25">
      <c r="A83" s="44">
        <v>16</v>
      </c>
      <c r="B83" s="99">
        <v>1</v>
      </c>
      <c r="C83" s="65" t="s">
        <v>82</v>
      </c>
      <c r="D83" s="100">
        <v>0</v>
      </c>
      <c r="E83" s="100" t="s">
        <v>103</v>
      </c>
      <c r="G83" s="44">
        <v>1</v>
      </c>
      <c r="H83" s="44">
        <v>1</v>
      </c>
      <c r="J83" s="44">
        <f t="shared" si="2"/>
        <v>0</v>
      </c>
      <c r="K83" s="44">
        <f t="shared" si="3"/>
        <v>0</v>
      </c>
    </row>
    <row r="84" spans="1:11" x14ac:dyDescent="0.25">
      <c r="A84" s="44">
        <v>9</v>
      </c>
      <c r="B84" s="99">
        <v>14</v>
      </c>
      <c r="C84" s="65" t="s">
        <v>84</v>
      </c>
      <c r="D84" s="100">
        <v>-2</v>
      </c>
      <c r="E84" s="100">
        <v>-4</v>
      </c>
      <c r="G84" s="44">
        <v>12</v>
      </c>
      <c r="H84" s="44">
        <v>10</v>
      </c>
      <c r="J84" s="44">
        <f t="shared" si="2"/>
        <v>-2</v>
      </c>
      <c r="K84" s="44">
        <f t="shared" si="3"/>
        <v>-4</v>
      </c>
    </row>
    <row r="85" spans="1:11" x14ac:dyDescent="0.25">
      <c r="A85" s="44">
        <v>10</v>
      </c>
      <c r="B85" s="99">
        <v>2</v>
      </c>
      <c r="C85" s="65" t="s">
        <v>85</v>
      </c>
      <c r="D85" s="100" t="s">
        <v>103</v>
      </c>
      <c r="E85" s="100" t="s">
        <v>103</v>
      </c>
      <c r="G85" s="44">
        <v>2</v>
      </c>
      <c r="H85" s="44">
        <v>2</v>
      </c>
      <c r="J85" s="44">
        <f t="shared" si="2"/>
        <v>0</v>
      </c>
      <c r="K85" s="44">
        <f t="shared" si="3"/>
        <v>0</v>
      </c>
    </row>
    <row r="86" spans="1:11" x14ac:dyDescent="0.25">
      <c r="A86" s="44">
        <v>1</v>
      </c>
      <c r="B86" s="99">
        <v>7</v>
      </c>
      <c r="C86" s="65" t="s">
        <v>86</v>
      </c>
      <c r="D86" s="100">
        <v>1</v>
      </c>
      <c r="E86" s="100">
        <v>-1</v>
      </c>
      <c r="G86" s="44">
        <v>8</v>
      </c>
      <c r="H86" s="44">
        <v>6</v>
      </c>
      <c r="J86" s="44">
        <f t="shared" si="2"/>
        <v>1</v>
      </c>
      <c r="K86" s="44">
        <f t="shared" si="3"/>
        <v>-1</v>
      </c>
    </row>
    <row r="87" spans="1:11" x14ac:dyDescent="0.25">
      <c r="A87" s="44">
        <v>14</v>
      </c>
      <c r="B87" s="99">
        <v>15</v>
      </c>
      <c r="C87" s="65" t="s">
        <v>92</v>
      </c>
      <c r="D87" s="100">
        <v>1</v>
      </c>
      <c r="E87" s="100">
        <v>1</v>
      </c>
      <c r="G87" s="44">
        <v>16</v>
      </c>
      <c r="H87" s="44">
        <v>16</v>
      </c>
      <c r="J87" s="44">
        <f t="shared" si="2"/>
        <v>1</v>
      </c>
      <c r="K87" s="44">
        <f t="shared" si="3"/>
        <v>1</v>
      </c>
    </row>
    <row r="88" spans="1:11" x14ac:dyDescent="0.25">
      <c r="A88" s="44">
        <v>2</v>
      </c>
      <c r="B88" s="99">
        <v>8</v>
      </c>
      <c r="C88" s="65" t="s">
        <v>93</v>
      </c>
      <c r="D88" s="100">
        <v>-4</v>
      </c>
      <c r="E88" s="100">
        <v>-4</v>
      </c>
      <c r="G88" s="44">
        <v>4</v>
      </c>
      <c r="H88" s="44">
        <v>4</v>
      </c>
      <c r="J88" s="44">
        <f t="shared" si="2"/>
        <v>-4</v>
      </c>
      <c r="K88" s="44">
        <f t="shared" si="3"/>
        <v>-4</v>
      </c>
    </row>
    <row r="89" spans="1:11" x14ac:dyDescent="0.25">
      <c r="A89" s="44">
        <v>7</v>
      </c>
      <c r="B89" s="99">
        <v>3</v>
      </c>
      <c r="C89" s="65" t="s">
        <v>94</v>
      </c>
      <c r="D89" s="100" t="s">
        <v>103</v>
      </c>
      <c r="E89" s="100" t="s">
        <v>103</v>
      </c>
      <c r="G89" s="44">
        <v>3</v>
      </c>
      <c r="H89" s="44">
        <v>3</v>
      </c>
      <c r="J89" s="44">
        <f t="shared" si="2"/>
        <v>0</v>
      </c>
      <c r="K89" s="44">
        <f t="shared" si="3"/>
        <v>0</v>
      </c>
    </row>
    <row r="90" spans="1:11" x14ac:dyDescent="0.25">
      <c r="A90" s="44">
        <v>15</v>
      </c>
      <c r="B90" s="99">
        <v>17</v>
      </c>
      <c r="C90" s="65" t="s">
        <v>95</v>
      </c>
      <c r="D90" s="100" t="s">
        <v>103</v>
      </c>
      <c r="E90" s="100" t="s">
        <v>103</v>
      </c>
      <c r="G90" s="44">
        <v>17</v>
      </c>
      <c r="H90" s="44">
        <v>17</v>
      </c>
      <c r="J90" s="44">
        <f t="shared" si="2"/>
        <v>0</v>
      </c>
      <c r="K90" s="44">
        <f t="shared" si="3"/>
        <v>0</v>
      </c>
    </row>
    <row r="91" spans="1:11" x14ac:dyDescent="0.25">
      <c r="A91" s="44">
        <v>8</v>
      </c>
      <c r="B91" s="99">
        <v>18</v>
      </c>
      <c r="C91" s="65" t="s">
        <v>96</v>
      </c>
      <c r="D91" s="100" t="s">
        <v>103</v>
      </c>
      <c r="E91" s="100" t="s">
        <v>103</v>
      </c>
      <c r="G91" s="44">
        <v>18</v>
      </c>
      <c r="H91" s="44">
        <v>18</v>
      </c>
      <c r="J91" s="44">
        <f t="shared" si="2"/>
        <v>0</v>
      </c>
      <c r="K91" s="44">
        <f t="shared" si="3"/>
        <v>0</v>
      </c>
    </row>
    <row r="92" spans="1:11" x14ac:dyDescent="0.25">
      <c r="A92" s="44">
        <v>3</v>
      </c>
      <c r="B92" s="99">
        <v>5</v>
      </c>
      <c r="C92" s="65" t="s">
        <v>101</v>
      </c>
      <c r="D92" s="100">
        <v>1</v>
      </c>
      <c r="E92" s="100" t="s">
        <v>103</v>
      </c>
      <c r="G92" s="44">
        <v>6</v>
      </c>
      <c r="H92" s="44">
        <v>5</v>
      </c>
      <c r="J92" s="44">
        <f t="shared" si="2"/>
        <v>1</v>
      </c>
      <c r="K92" s="44">
        <f t="shared" si="3"/>
        <v>0</v>
      </c>
    </row>
    <row r="93" spans="1:11" x14ac:dyDescent="0.25">
      <c r="A93" s="44">
        <v>17</v>
      </c>
    </row>
    <row r="94" spans="1:11" x14ac:dyDescent="0.25">
      <c r="A94" s="44">
        <v>18</v>
      </c>
    </row>
    <row r="95" spans="1:11" ht="51" x14ac:dyDescent="0.25">
      <c r="A95" s="44">
        <v>5</v>
      </c>
      <c r="B95" s="83" t="s">
        <v>102</v>
      </c>
      <c r="C95" s="62" t="s">
        <v>1</v>
      </c>
      <c r="D95" s="62" t="s">
        <v>109</v>
      </c>
      <c r="E95" s="62" t="s">
        <v>107</v>
      </c>
    </row>
    <row r="96" spans="1:11" x14ac:dyDescent="0.25">
      <c r="B96" s="56"/>
      <c r="C96" s="57"/>
      <c r="D96" s="57"/>
      <c r="E96" s="65"/>
    </row>
    <row r="97" spans="1:11" x14ac:dyDescent="0.25">
      <c r="B97" s="99">
        <v>5</v>
      </c>
      <c r="C97" s="65" t="s">
        <v>62</v>
      </c>
      <c r="D97" s="100" t="s">
        <v>103</v>
      </c>
      <c r="E97" s="100">
        <v>1</v>
      </c>
      <c r="G97" s="44">
        <v>5</v>
      </c>
      <c r="H97" s="44">
        <v>6</v>
      </c>
      <c r="J97" s="44">
        <f t="shared" ref="J97:J109" si="4">G97-B97</f>
        <v>0</v>
      </c>
      <c r="K97" s="44">
        <f t="shared" ref="K97:K109" si="5">H97-B97</f>
        <v>1</v>
      </c>
    </row>
    <row r="98" spans="1:11" x14ac:dyDescent="0.25">
      <c r="B98" s="99">
        <v>12</v>
      </c>
      <c r="C98" s="65" t="s">
        <v>64</v>
      </c>
      <c r="D98" s="100" t="s">
        <v>103</v>
      </c>
      <c r="E98" s="100" t="s">
        <v>103</v>
      </c>
      <c r="G98" s="44">
        <v>12</v>
      </c>
      <c r="H98" s="44">
        <v>12</v>
      </c>
      <c r="J98" s="44">
        <f t="shared" si="4"/>
        <v>0</v>
      </c>
      <c r="K98" s="44">
        <f t="shared" si="5"/>
        <v>0</v>
      </c>
    </row>
    <row r="99" spans="1:11" x14ac:dyDescent="0.25">
      <c r="B99" s="99">
        <v>11</v>
      </c>
      <c r="C99" s="65" t="s">
        <v>68</v>
      </c>
      <c r="D99" s="100">
        <v>-2</v>
      </c>
      <c r="E99" s="100">
        <v>-1</v>
      </c>
      <c r="G99" s="44">
        <v>9</v>
      </c>
      <c r="H99" s="44">
        <v>10</v>
      </c>
      <c r="J99" s="44">
        <f t="shared" si="4"/>
        <v>-2</v>
      </c>
      <c r="K99" s="44">
        <f t="shared" si="5"/>
        <v>-1</v>
      </c>
    </row>
    <row r="100" spans="1:11" x14ac:dyDescent="0.25">
      <c r="A100" s="44">
        <v>5</v>
      </c>
      <c r="B100" s="99">
        <v>6</v>
      </c>
      <c r="C100" s="65" t="s">
        <v>73</v>
      </c>
      <c r="D100" s="100" t="s">
        <v>103</v>
      </c>
      <c r="E100" s="100">
        <v>1</v>
      </c>
      <c r="G100" s="44">
        <v>6</v>
      </c>
      <c r="H100" s="44">
        <v>7</v>
      </c>
      <c r="J100" s="44">
        <f t="shared" si="4"/>
        <v>0</v>
      </c>
      <c r="K100" s="44">
        <f t="shared" si="5"/>
        <v>1</v>
      </c>
    </row>
    <row r="101" spans="1:11" x14ac:dyDescent="0.25">
      <c r="A101" s="44">
        <v>12</v>
      </c>
      <c r="B101" s="99">
        <v>4</v>
      </c>
      <c r="C101" s="65" t="s">
        <v>74</v>
      </c>
      <c r="D101" s="100" t="s">
        <v>103</v>
      </c>
      <c r="E101" s="100">
        <v>1</v>
      </c>
      <c r="G101" s="44">
        <v>4</v>
      </c>
      <c r="H101" s="44">
        <v>5</v>
      </c>
      <c r="J101" s="44">
        <f t="shared" si="4"/>
        <v>0</v>
      </c>
      <c r="K101" s="44">
        <f t="shared" si="5"/>
        <v>1</v>
      </c>
    </row>
    <row r="102" spans="1:11" x14ac:dyDescent="0.25">
      <c r="A102" s="44">
        <v>11</v>
      </c>
      <c r="B102" s="99">
        <v>10</v>
      </c>
      <c r="C102" s="65" t="s">
        <v>75</v>
      </c>
      <c r="D102" s="100">
        <v>3</v>
      </c>
      <c r="E102" s="100">
        <v>3</v>
      </c>
      <c r="G102" s="44">
        <v>13</v>
      </c>
      <c r="H102" s="44">
        <v>13</v>
      </c>
      <c r="J102" s="44">
        <f t="shared" si="4"/>
        <v>3</v>
      </c>
      <c r="K102" s="44">
        <f t="shared" si="5"/>
        <v>3</v>
      </c>
    </row>
    <row r="103" spans="1:11" x14ac:dyDescent="0.25">
      <c r="A103" s="44">
        <v>6</v>
      </c>
      <c r="B103" s="99">
        <v>9</v>
      </c>
      <c r="C103" s="65" t="s">
        <v>79</v>
      </c>
      <c r="D103" s="100">
        <v>-1</v>
      </c>
      <c r="E103" s="100">
        <v>-1</v>
      </c>
      <c r="G103" s="44">
        <v>8</v>
      </c>
      <c r="H103" s="44">
        <v>8</v>
      </c>
      <c r="J103" s="44">
        <f t="shared" si="4"/>
        <v>-1</v>
      </c>
      <c r="K103" s="44">
        <f t="shared" si="5"/>
        <v>-1</v>
      </c>
    </row>
    <row r="104" spans="1:11" x14ac:dyDescent="0.25">
      <c r="A104" s="44">
        <v>4</v>
      </c>
      <c r="B104" s="99">
        <v>13</v>
      </c>
      <c r="C104" s="65" t="s">
        <v>87</v>
      </c>
      <c r="D104" s="100">
        <v>-2</v>
      </c>
      <c r="E104" s="100">
        <v>-2</v>
      </c>
      <c r="G104" s="44">
        <v>11</v>
      </c>
      <c r="H104" s="44">
        <v>11</v>
      </c>
      <c r="J104" s="44">
        <f t="shared" si="4"/>
        <v>-2</v>
      </c>
      <c r="K104" s="44">
        <f t="shared" si="5"/>
        <v>-2</v>
      </c>
    </row>
    <row r="105" spans="1:11" x14ac:dyDescent="0.25">
      <c r="A105" s="44">
        <v>10</v>
      </c>
      <c r="B105" s="99">
        <v>2</v>
      </c>
      <c r="C105" s="65" t="s">
        <v>89</v>
      </c>
      <c r="D105" s="84" t="s">
        <v>103</v>
      </c>
      <c r="E105" s="84" t="s">
        <v>103</v>
      </c>
      <c r="G105" s="44">
        <v>2</v>
      </c>
      <c r="H105" s="44">
        <v>2</v>
      </c>
      <c r="J105" s="44">
        <f t="shared" si="4"/>
        <v>0</v>
      </c>
      <c r="K105" s="44">
        <f t="shared" si="5"/>
        <v>0</v>
      </c>
    </row>
    <row r="106" spans="1:11" x14ac:dyDescent="0.25">
      <c r="A106" s="44">
        <v>9</v>
      </c>
      <c r="B106" s="99">
        <v>3</v>
      </c>
      <c r="C106" s="65" t="s">
        <v>91</v>
      </c>
      <c r="D106" s="100">
        <v>0</v>
      </c>
      <c r="E106" s="100" t="s">
        <v>103</v>
      </c>
      <c r="G106" s="44">
        <v>3</v>
      </c>
      <c r="H106" s="44">
        <v>3</v>
      </c>
      <c r="J106" s="44">
        <f t="shared" si="4"/>
        <v>0</v>
      </c>
      <c r="K106" s="44">
        <f t="shared" si="5"/>
        <v>0</v>
      </c>
    </row>
    <row r="107" spans="1:11" x14ac:dyDescent="0.25">
      <c r="A107" s="44">
        <v>13</v>
      </c>
      <c r="B107" s="99">
        <v>1</v>
      </c>
      <c r="C107" s="65" t="s">
        <v>97</v>
      </c>
      <c r="D107" s="100" t="s">
        <v>103</v>
      </c>
      <c r="E107" s="100" t="s">
        <v>103</v>
      </c>
      <c r="G107" s="44">
        <v>1</v>
      </c>
      <c r="H107" s="44">
        <v>1</v>
      </c>
      <c r="J107" s="44">
        <f t="shared" si="4"/>
        <v>0</v>
      </c>
      <c r="K107" s="44">
        <f t="shared" si="5"/>
        <v>0</v>
      </c>
    </row>
    <row r="108" spans="1:11" x14ac:dyDescent="0.25">
      <c r="A108" s="44">
        <v>2</v>
      </c>
      <c r="B108" s="99">
        <v>7</v>
      </c>
      <c r="C108" s="65" t="s">
        <v>98</v>
      </c>
      <c r="D108" s="100" t="s">
        <v>103</v>
      </c>
      <c r="E108" s="100">
        <v>-3</v>
      </c>
      <c r="G108" s="44">
        <v>7</v>
      </c>
      <c r="H108" s="44">
        <v>4</v>
      </c>
      <c r="J108" s="44">
        <f t="shared" si="4"/>
        <v>0</v>
      </c>
      <c r="K108" s="44">
        <f t="shared" si="5"/>
        <v>-3</v>
      </c>
    </row>
    <row r="109" spans="1:11" x14ac:dyDescent="0.25">
      <c r="A109" s="44">
        <v>3</v>
      </c>
      <c r="B109" s="99">
        <v>8</v>
      </c>
      <c r="C109" s="65" t="s">
        <v>99</v>
      </c>
      <c r="D109" s="100">
        <v>2</v>
      </c>
      <c r="E109" s="100">
        <v>1</v>
      </c>
      <c r="G109" s="44">
        <v>10</v>
      </c>
      <c r="H109" s="44">
        <v>9</v>
      </c>
      <c r="J109" s="44">
        <f t="shared" si="4"/>
        <v>2</v>
      </c>
      <c r="K109" s="44">
        <f t="shared" si="5"/>
        <v>1</v>
      </c>
    </row>
    <row r="110" spans="1:11" x14ac:dyDescent="0.25">
      <c r="A110" s="44">
        <v>1</v>
      </c>
    </row>
    <row r="111" spans="1:11" x14ac:dyDescent="0.25">
      <c r="A111" s="44">
        <v>7</v>
      </c>
    </row>
    <row r="112" spans="1:11" x14ac:dyDescent="0.25">
      <c r="A112" s="44">
        <v>8</v>
      </c>
    </row>
    <row r="113" spans="1:11" x14ac:dyDescent="0.25">
      <c r="B113" s="44" t="s">
        <v>116</v>
      </c>
    </row>
    <row r="115" spans="1:11" ht="51" x14ac:dyDescent="0.25">
      <c r="B115" s="83" t="s">
        <v>102</v>
      </c>
      <c r="C115" s="62" t="s">
        <v>1</v>
      </c>
      <c r="D115" s="62" t="s">
        <v>115</v>
      </c>
      <c r="E115" s="62" t="s">
        <v>107</v>
      </c>
    </row>
    <row r="116" spans="1:11" x14ac:dyDescent="0.25">
      <c r="B116" s="56"/>
      <c r="C116" s="57"/>
      <c r="D116" s="57"/>
      <c r="E116" s="65"/>
    </row>
    <row r="117" spans="1:11" x14ac:dyDescent="0.25">
      <c r="B117" s="99">
        <v>7</v>
      </c>
      <c r="C117" s="65" t="s">
        <v>60</v>
      </c>
      <c r="D117" s="100" t="s">
        <v>103</v>
      </c>
      <c r="E117" s="100">
        <v>-1</v>
      </c>
    </row>
    <row r="118" spans="1:11" x14ac:dyDescent="0.25">
      <c r="A118" s="44">
        <v>1</v>
      </c>
      <c r="B118" s="99">
        <v>2</v>
      </c>
      <c r="C118" s="65" t="s">
        <v>65</v>
      </c>
      <c r="D118" s="84" t="s">
        <v>103</v>
      </c>
      <c r="E118" s="84" t="s">
        <v>103</v>
      </c>
      <c r="G118" s="99">
        <v>7</v>
      </c>
      <c r="H118" s="44">
        <v>6</v>
      </c>
      <c r="J118" s="44">
        <f t="shared" ref="J118:J131" si="6">G118-B117</f>
        <v>0</v>
      </c>
      <c r="K118" s="44">
        <f t="shared" ref="K118:K131" si="7">H118-B117</f>
        <v>-1</v>
      </c>
    </row>
    <row r="119" spans="1:11" x14ac:dyDescent="0.25">
      <c r="A119" s="44">
        <v>2</v>
      </c>
      <c r="B119" s="99">
        <v>13</v>
      </c>
      <c r="C119" s="65" t="s">
        <v>69</v>
      </c>
      <c r="D119" s="100" t="s">
        <v>103</v>
      </c>
      <c r="E119" s="100" t="s">
        <v>103</v>
      </c>
      <c r="G119" s="99">
        <v>2</v>
      </c>
      <c r="H119" s="44">
        <v>2</v>
      </c>
      <c r="J119" s="44">
        <f t="shared" si="6"/>
        <v>0</v>
      </c>
      <c r="K119" s="44">
        <f t="shared" si="7"/>
        <v>0</v>
      </c>
    </row>
    <row r="120" spans="1:11" x14ac:dyDescent="0.25">
      <c r="A120" s="44">
        <v>3</v>
      </c>
      <c r="B120" s="99">
        <v>10</v>
      </c>
      <c r="C120" s="65" t="s">
        <v>71</v>
      </c>
      <c r="D120" s="100">
        <v>-1</v>
      </c>
      <c r="E120" s="100">
        <v>-1</v>
      </c>
      <c r="G120" s="99">
        <v>13</v>
      </c>
      <c r="H120" s="44">
        <v>13</v>
      </c>
      <c r="J120" s="44">
        <f t="shared" si="6"/>
        <v>0</v>
      </c>
      <c r="K120" s="44">
        <f t="shared" si="7"/>
        <v>0</v>
      </c>
    </row>
    <row r="121" spans="1:11" x14ac:dyDescent="0.25">
      <c r="A121" s="44">
        <v>4</v>
      </c>
      <c r="B121" s="99">
        <v>12</v>
      </c>
      <c r="C121" s="65" t="s">
        <v>72</v>
      </c>
      <c r="D121" s="100" t="s">
        <v>103</v>
      </c>
      <c r="E121" s="100" t="s">
        <v>103</v>
      </c>
      <c r="G121" s="99">
        <v>9</v>
      </c>
      <c r="H121" s="44">
        <v>9</v>
      </c>
      <c r="J121" s="44">
        <f t="shared" si="6"/>
        <v>-1</v>
      </c>
      <c r="K121" s="44">
        <f t="shared" si="7"/>
        <v>-1</v>
      </c>
    </row>
    <row r="122" spans="1:11" x14ac:dyDescent="0.25">
      <c r="A122" s="44">
        <v>5</v>
      </c>
      <c r="B122" s="99">
        <v>5</v>
      </c>
      <c r="C122" s="65" t="s">
        <v>76</v>
      </c>
      <c r="D122" s="100">
        <v>1</v>
      </c>
      <c r="E122" s="100" t="s">
        <v>103</v>
      </c>
      <c r="G122" s="99">
        <v>12</v>
      </c>
      <c r="H122" s="44">
        <v>12</v>
      </c>
      <c r="J122" s="44">
        <f t="shared" si="6"/>
        <v>0</v>
      </c>
      <c r="K122" s="44">
        <f t="shared" si="7"/>
        <v>0</v>
      </c>
    </row>
    <row r="123" spans="1:11" x14ac:dyDescent="0.25">
      <c r="A123" s="44">
        <v>6</v>
      </c>
      <c r="B123" s="99">
        <v>11</v>
      </c>
      <c r="C123" s="65" t="s">
        <v>77</v>
      </c>
      <c r="D123" s="100" t="s">
        <v>103</v>
      </c>
      <c r="E123" s="100" t="s">
        <v>103</v>
      </c>
      <c r="G123" s="99">
        <v>6</v>
      </c>
      <c r="H123" s="44">
        <v>5</v>
      </c>
      <c r="J123" s="44">
        <f t="shared" si="6"/>
        <v>1</v>
      </c>
      <c r="K123" s="44">
        <f t="shared" si="7"/>
        <v>0</v>
      </c>
    </row>
    <row r="124" spans="1:11" x14ac:dyDescent="0.25">
      <c r="A124" s="44">
        <v>7</v>
      </c>
      <c r="B124" s="99">
        <v>8</v>
      </c>
      <c r="C124" s="65" t="s">
        <v>78</v>
      </c>
      <c r="D124" s="100">
        <v>2</v>
      </c>
      <c r="E124" s="100">
        <v>2</v>
      </c>
      <c r="G124" s="99">
        <v>11</v>
      </c>
      <c r="H124" s="44">
        <v>11</v>
      </c>
      <c r="J124" s="44">
        <f t="shared" si="6"/>
        <v>0</v>
      </c>
      <c r="K124" s="44">
        <f t="shared" si="7"/>
        <v>0</v>
      </c>
    </row>
    <row r="125" spans="1:11" x14ac:dyDescent="0.25">
      <c r="A125" s="44">
        <v>8</v>
      </c>
      <c r="B125" s="99">
        <v>6</v>
      </c>
      <c r="C125" s="65" t="s">
        <v>83</v>
      </c>
      <c r="D125" s="100">
        <v>-1</v>
      </c>
      <c r="E125" s="100">
        <v>1</v>
      </c>
      <c r="G125" s="99">
        <v>10</v>
      </c>
      <c r="H125" s="44">
        <v>10</v>
      </c>
      <c r="J125" s="44">
        <f t="shared" si="6"/>
        <v>2</v>
      </c>
      <c r="K125" s="44">
        <f t="shared" si="7"/>
        <v>2</v>
      </c>
    </row>
    <row r="126" spans="1:11" x14ac:dyDescent="0.25">
      <c r="A126" s="44">
        <v>9</v>
      </c>
      <c r="B126" s="99">
        <v>3</v>
      </c>
      <c r="C126" s="65" t="s">
        <v>88</v>
      </c>
      <c r="D126" s="100">
        <v>0</v>
      </c>
      <c r="E126" s="100" t="s">
        <v>103</v>
      </c>
      <c r="G126" s="99">
        <v>5</v>
      </c>
      <c r="H126" s="44">
        <v>7</v>
      </c>
      <c r="J126" s="44">
        <f t="shared" si="6"/>
        <v>-1</v>
      </c>
      <c r="K126" s="44">
        <f t="shared" si="7"/>
        <v>1</v>
      </c>
    </row>
    <row r="127" spans="1:11" x14ac:dyDescent="0.25">
      <c r="A127" s="44">
        <v>10</v>
      </c>
      <c r="B127" s="99">
        <v>9</v>
      </c>
      <c r="C127" s="65" t="s">
        <v>90</v>
      </c>
      <c r="D127" s="100">
        <v>-1</v>
      </c>
      <c r="E127" s="100">
        <v>-1</v>
      </c>
      <c r="G127" s="99">
        <v>3</v>
      </c>
      <c r="H127" s="44">
        <v>3</v>
      </c>
      <c r="J127" s="44">
        <f t="shared" si="6"/>
        <v>0</v>
      </c>
      <c r="K127" s="44">
        <f t="shared" si="7"/>
        <v>0</v>
      </c>
    </row>
    <row r="128" spans="1:11" x14ac:dyDescent="0.25">
      <c r="A128" s="44">
        <v>11</v>
      </c>
      <c r="B128" s="99">
        <v>14</v>
      </c>
      <c r="C128" s="65" t="s">
        <v>100</v>
      </c>
      <c r="D128" s="100" t="s">
        <v>103</v>
      </c>
      <c r="E128" s="100" t="s">
        <v>103</v>
      </c>
      <c r="G128" s="99">
        <v>8</v>
      </c>
      <c r="H128" s="44">
        <v>8</v>
      </c>
      <c r="J128" s="44">
        <f t="shared" si="6"/>
        <v>-1</v>
      </c>
      <c r="K128" s="44">
        <f t="shared" si="7"/>
        <v>-1</v>
      </c>
    </row>
    <row r="129" spans="1:11" x14ac:dyDescent="0.25">
      <c r="A129" s="44">
        <v>12</v>
      </c>
      <c r="B129" s="99">
        <v>1</v>
      </c>
      <c r="C129" s="65" t="s">
        <v>104</v>
      </c>
      <c r="D129" s="84" t="s">
        <v>103</v>
      </c>
      <c r="E129" s="84" t="s">
        <v>103</v>
      </c>
      <c r="G129" s="99">
        <v>14</v>
      </c>
      <c r="H129" s="44">
        <v>14</v>
      </c>
      <c r="J129" s="44">
        <f t="shared" si="6"/>
        <v>0</v>
      </c>
      <c r="K129" s="44">
        <f t="shared" si="7"/>
        <v>0</v>
      </c>
    </row>
    <row r="130" spans="1:11" x14ac:dyDescent="0.25">
      <c r="A130" s="44">
        <v>13</v>
      </c>
      <c r="B130" s="99">
        <v>4</v>
      </c>
      <c r="C130" s="65" t="s">
        <v>105</v>
      </c>
      <c r="D130" s="84" t="s">
        <v>103</v>
      </c>
      <c r="E130" s="84" t="s">
        <v>103</v>
      </c>
      <c r="G130" s="99">
        <v>1</v>
      </c>
      <c r="H130" s="44">
        <v>1</v>
      </c>
      <c r="J130" s="44">
        <f t="shared" si="6"/>
        <v>0</v>
      </c>
      <c r="K130" s="44">
        <f t="shared" si="7"/>
        <v>0</v>
      </c>
    </row>
    <row r="131" spans="1:11" x14ac:dyDescent="0.25">
      <c r="A131" s="44">
        <v>14</v>
      </c>
      <c r="G131" s="99">
        <v>4</v>
      </c>
      <c r="H131" s="44">
        <v>4</v>
      </c>
      <c r="J131" s="44">
        <f t="shared" si="6"/>
        <v>0</v>
      </c>
      <c r="K131" s="44">
        <f t="shared" si="7"/>
        <v>0</v>
      </c>
    </row>
    <row r="133" spans="1:11" ht="51" x14ac:dyDescent="0.25">
      <c r="B133" s="83" t="s">
        <v>102</v>
      </c>
      <c r="C133" s="62" t="s">
        <v>1</v>
      </c>
      <c r="D133" s="62" t="s">
        <v>115</v>
      </c>
      <c r="E133" s="62" t="s">
        <v>107</v>
      </c>
    </row>
    <row r="134" spans="1:11" x14ac:dyDescent="0.25">
      <c r="B134" s="56"/>
      <c r="C134" s="57"/>
      <c r="D134" s="57"/>
      <c r="E134" s="65"/>
    </row>
    <row r="135" spans="1:11" x14ac:dyDescent="0.25">
      <c r="B135" s="99">
        <v>6</v>
      </c>
      <c r="C135" s="65" t="s">
        <v>59</v>
      </c>
      <c r="D135" s="100" t="s">
        <v>103</v>
      </c>
      <c r="E135" s="100">
        <v>2</v>
      </c>
    </row>
    <row r="136" spans="1:11" x14ac:dyDescent="0.25">
      <c r="A136" s="44">
        <v>6</v>
      </c>
      <c r="B136" s="99">
        <v>13</v>
      </c>
      <c r="C136" s="65" t="s">
        <v>61</v>
      </c>
      <c r="D136" s="100">
        <v>-1</v>
      </c>
      <c r="E136" s="100">
        <v>2</v>
      </c>
      <c r="G136" s="99">
        <v>6</v>
      </c>
      <c r="H136" s="44">
        <v>8</v>
      </c>
      <c r="J136" s="44">
        <f t="shared" ref="J136:J153" si="8">G136-B135</f>
        <v>0</v>
      </c>
      <c r="K136" s="44">
        <f t="shared" ref="K136:K153" si="9">H136-B135</f>
        <v>2</v>
      </c>
    </row>
    <row r="137" spans="1:11" x14ac:dyDescent="0.25">
      <c r="A137" s="44">
        <v>13</v>
      </c>
      <c r="B137" s="99">
        <v>16</v>
      </c>
      <c r="C137" s="65" t="s">
        <v>63</v>
      </c>
      <c r="D137" s="100">
        <v>-3</v>
      </c>
      <c r="E137" s="100">
        <v>-2</v>
      </c>
      <c r="G137" s="99">
        <v>12</v>
      </c>
      <c r="H137" s="44">
        <v>15</v>
      </c>
      <c r="J137" s="44">
        <f t="shared" si="8"/>
        <v>-1</v>
      </c>
      <c r="K137" s="44">
        <f t="shared" si="9"/>
        <v>2</v>
      </c>
    </row>
    <row r="138" spans="1:11" x14ac:dyDescent="0.25">
      <c r="A138" s="44">
        <v>16</v>
      </c>
      <c r="B138" s="99">
        <v>5</v>
      </c>
      <c r="C138" s="65" t="s">
        <v>66</v>
      </c>
      <c r="D138" s="100">
        <v>-1</v>
      </c>
      <c r="E138" s="100">
        <v>4</v>
      </c>
      <c r="G138" s="99">
        <v>13</v>
      </c>
      <c r="H138" s="44">
        <v>14</v>
      </c>
      <c r="J138" s="44">
        <f t="shared" si="8"/>
        <v>-3</v>
      </c>
      <c r="K138" s="44">
        <f t="shared" si="9"/>
        <v>-2</v>
      </c>
    </row>
    <row r="139" spans="1:11" x14ac:dyDescent="0.25">
      <c r="A139" s="44">
        <v>5</v>
      </c>
      <c r="B139" s="99">
        <v>10</v>
      </c>
      <c r="C139" s="65" t="s">
        <v>67</v>
      </c>
      <c r="D139" s="100">
        <v>1</v>
      </c>
      <c r="E139" s="100">
        <v>2</v>
      </c>
      <c r="G139" s="99">
        <v>4</v>
      </c>
      <c r="H139" s="44">
        <v>9</v>
      </c>
      <c r="J139" s="44">
        <f t="shared" si="8"/>
        <v>-1</v>
      </c>
      <c r="K139" s="44">
        <f t="shared" si="9"/>
        <v>4</v>
      </c>
    </row>
    <row r="140" spans="1:11" x14ac:dyDescent="0.25">
      <c r="A140" s="44">
        <v>10</v>
      </c>
      <c r="B140" s="99">
        <v>15</v>
      </c>
      <c r="C140" s="65" t="s">
        <v>70</v>
      </c>
      <c r="D140" s="100">
        <v>1</v>
      </c>
      <c r="E140" s="100">
        <v>-2</v>
      </c>
      <c r="G140" s="99">
        <v>11</v>
      </c>
      <c r="H140" s="44">
        <v>12</v>
      </c>
      <c r="J140" s="44">
        <f t="shared" si="8"/>
        <v>1</v>
      </c>
      <c r="K140" s="44">
        <f t="shared" si="9"/>
        <v>2</v>
      </c>
    </row>
    <row r="141" spans="1:11" x14ac:dyDescent="0.25">
      <c r="A141" s="44">
        <v>15</v>
      </c>
      <c r="B141" s="99">
        <v>11</v>
      </c>
      <c r="C141" s="65" t="s">
        <v>80</v>
      </c>
      <c r="D141" s="100">
        <v>-2</v>
      </c>
      <c r="E141" s="100">
        <v>-4</v>
      </c>
      <c r="G141" s="99">
        <v>16</v>
      </c>
      <c r="H141" s="44">
        <v>13</v>
      </c>
      <c r="J141" s="44">
        <f t="shared" si="8"/>
        <v>1</v>
      </c>
      <c r="K141" s="44">
        <f t="shared" si="9"/>
        <v>-2</v>
      </c>
    </row>
    <row r="142" spans="1:11" x14ac:dyDescent="0.25">
      <c r="A142" s="44">
        <v>11</v>
      </c>
      <c r="B142" s="99">
        <v>7</v>
      </c>
      <c r="C142" s="65" t="s">
        <v>81</v>
      </c>
      <c r="D142" s="100">
        <v>3</v>
      </c>
      <c r="E142" s="100">
        <v>4</v>
      </c>
      <c r="G142" s="99">
        <v>9</v>
      </c>
      <c r="H142" s="44">
        <v>7</v>
      </c>
      <c r="J142" s="44">
        <f t="shared" si="8"/>
        <v>-2</v>
      </c>
      <c r="K142" s="44">
        <f t="shared" si="9"/>
        <v>-4</v>
      </c>
    </row>
    <row r="143" spans="1:11" x14ac:dyDescent="0.25">
      <c r="A143" s="44">
        <v>7</v>
      </c>
      <c r="B143" s="99">
        <v>1</v>
      </c>
      <c r="C143" s="65" t="s">
        <v>82</v>
      </c>
      <c r="D143" s="100" t="s">
        <v>103</v>
      </c>
      <c r="E143" s="100" t="s">
        <v>103</v>
      </c>
      <c r="G143" s="99">
        <v>10</v>
      </c>
      <c r="H143" s="44">
        <v>11</v>
      </c>
      <c r="J143" s="44">
        <f t="shared" si="8"/>
        <v>3</v>
      </c>
      <c r="K143" s="44">
        <f t="shared" si="9"/>
        <v>4</v>
      </c>
    </row>
    <row r="144" spans="1:11" x14ac:dyDescent="0.25">
      <c r="A144" s="44">
        <v>1</v>
      </c>
      <c r="B144" s="99">
        <v>12</v>
      </c>
      <c r="C144" s="65" t="s">
        <v>84</v>
      </c>
      <c r="D144" s="100">
        <v>2</v>
      </c>
      <c r="E144" s="100">
        <v>-2</v>
      </c>
      <c r="G144" s="99">
        <v>1</v>
      </c>
      <c r="H144" s="44">
        <v>1</v>
      </c>
      <c r="J144" s="44">
        <f t="shared" si="8"/>
        <v>0</v>
      </c>
      <c r="K144" s="44">
        <f t="shared" si="9"/>
        <v>0</v>
      </c>
    </row>
    <row r="145" spans="1:11" x14ac:dyDescent="0.25">
      <c r="A145" s="44">
        <v>12</v>
      </c>
      <c r="B145" s="99">
        <v>2</v>
      </c>
      <c r="C145" s="65" t="s">
        <v>85</v>
      </c>
      <c r="D145" s="100" t="s">
        <v>103</v>
      </c>
      <c r="E145" s="100" t="s">
        <v>103</v>
      </c>
      <c r="G145" s="99">
        <v>14</v>
      </c>
      <c r="H145" s="44">
        <v>10</v>
      </c>
      <c r="J145" s="44">
        <f t="shared" si="8"/>
        <v>2</v>
      </c>
      <c r="K145" s="44">
        <f t="shared" si="9"/>
        <v>-2</v>
      </c>
    </row>
    <row r="146" spans="1:11" x14ac:dyDescent="0.25">
      <c r="A146" s="44">
        <v>2</v>
      </c>
      <c r="B146" s="99">
        <v>8</v>
      </c>
      <c r="C146" s="65" t="s">
        <v>86</v>
      </c>
      <c r="D146" s="100"/>
      <c r="E146" s="100">
        <v>-2</v>
      </c>
      <c r="G146" s="99">
        <v>2</v>
      </c>
      <c r="H146" s="44">
        <v>2</v>
      </c>
      <c r="J146" s="44">
        <f t="shared" si="8"/>
        <v>0</v>
      </c>
      <c r="K146" s="44">
        <f t="shared" si="9"/>
        <v>0</v>
      </c>
    </row>
    <row r="147" spans="1:11" x14ac:dyDescent="0.25">
      <c r="A147" s="44">
        <v>8</v>
      </c>
      <c r="B147" s="99">
        <v>17</v>
      </c>
      <c r="C147" s="65" t="s">
        <v>92</v>
      </c>
      <c r="D147" s="100">
        <v>-2</v>
      </c>
      <c r="E147" s="100">
        <v>-1</v>
      </c>
      <c r="G147" s="99">
        <v>7</v>
      </c>
      <c r="H147" s="44">
        <v>6</v>
      </c>
      <c r="J147" s="44">
        <f t="shared" si="8"/>
        <v>-1</v>
      </c>
      <c r="K147" s="44">
        <f t="shared" si="9"/>
        <v>-2</v>
      </c>
    </row>
    <row r="148" spans="1:11" x14ac:dyDescent="0.25">
      <c r="A148" s="44">
        <v>17</v>
      </c>
      <c r="B148" s="99">
        <v>9</v>
      </c>
      <c r="C148" s="65" t="s">
        <v>93</v>
      </c>
      <c r="D148" s="100">
        <v>-1</v>
      </c>
      <c r="E148" s="100">
        <v>-5</v>
      </c>
      <c r="G148" s="99">
        <v>15</v>
      </c>
      <c r="H148" s="44">
        <v>16</v>
      </c>
      <c r="J148" s="44">
        <f t="shared" si="8"/>
        <v>-2</v>
      </c>
      <c r="K148" s="44">
        <f t="shared" si="9"/>
        <v>-1</v>
      </c>
    </row>
    <row r="149" spans="1:11" x14ac:dyDescent="0.25">
      <c r="A149" s="44">
        <v>9</v>
      </c>
      <c r="B149" s="99">
        <v>3</v>
      </c>
      <c r="C149" s="65" t="s">
        <v>94</v>
      </c>
      <c r="D149" s="100" t="s">
        <v>103</v>
      </c>
      <c r="E149" s="100" t="s">
        <v>103</v>
      </c>
      <c r="G149" s="99">
        <v>8</v>
      </c>
      <c r="H149" s="44">
        <v>4</v>
      </c>
      <c r="J149" s="44">
        <f t="shared" si="8"/>
        <v>-1</v>
      </c>
      <c r="K149" s="44">
        <f t="shared" si="9"/>
        <v>-5</v>
      </c>
    </row>
    <row r="150" spans="1:11" x14ac:dyDescent="0.25">
      <c r="A150" s="44">
        <v>3</v>
      </c>
      <c r="B150" s="99">
        <v>14</v>
      </c>
      <c r="C150" s="65" t="s">
        <v>95</v>
      </c>
      <c r="D150" s="100">
        <v>3</v>
      </c>
      <c r="E150" s="100">
        <v>3</v>
      </c>
      <c r="G150" s="99">
        <v>3</v>
      </c>
      <c r="H150" s="44">
        <v>3</v>
      </c>
      <c r="J150" s="44">
        <f t="shared" si="8"/>
        <v>0</v>
      </c>
      <c r="K150" s="44">
        <f t="shared" si="9"/>
        <v>0</v>
      </c>
    </row>
    <row r="151" spans="1:11" x14ac:dyDescent="0.25">
      <c r="A151" s="44">
        <v>14</v>
      </c>
      <c r="B151" s="99">
        <v>18</v>
      </c>
      <c r="C151" s="65" t="s">
        <v>96</v>
      </c>
      <c r="D151" s="100" t="s">
        <v>103</v>
      </c>
      <c r="E151" s="100" t="s">
        <v>103</v>
      </c>
      <c r="G151" s="99">
        <v>17</v>
      </c>
      <c r="H151" s="44">
        <v>17</v>
      </c>
      <c r="J151" s="44">
        <f t="shared" si="8"/>
        <v>3</v>
      </c>
      <c r="K151" s="44">
        <f t="shared" si="9"/>
        <v>3</v>
      </c>
    </row>
    <row r="152" spans="1:11" x14ac:dyDescent="0.25">
      <c r="A152" s="44">
        <v>18</v>
      </c>
      <c r="B152" s="99">
        <v>4</v>
      </c>
      <c r="C152" s="65" t="s">
        <v>101</v>
      </c>
      <c r="D152" s="100">
        <v>1</v>
      </c>
      <c r="E152" s="100">
        <v>1</v>
      </c>
      <c r="G152" s="99">
        <v>18</v>
      </c>
      <c r="H152" s="44">
        <v>18</v>
      </c>
      <c r="J152" s="44">
        <f t="shared" si="8"/>
        <v>0</v>
      </c>
      <c r="K152" s="44">
        <f t="shared" si="9"/>
        <v>0</v>
      </c>
    </row>
    <row r="153" spans="1:11" x14ac:dyDescent="0.25">
      <c r="A153" s="44">
        <v>4</v>
      </c>
      <c r="G153" s="99">
        <v>5</v>
      </c>
      <c r="H153" s="44">
        <v>5</v>
      </c>
      <c r="J153" s="44">
        <f t="shared" si="8"/>
        <v>1</v>
      </c>
      <c r="K153" s="44">
        <f t="shared" si="9"/>
        <v>1</v>
      </c>
    </row>
    <row r="155" spans="1:11" ht="51" x14ac:dyDescent="0.25">
      <c r="B155" s="83" t="s">
        <v>102</v>
      </c>
      <c r="C155" s="62" t="s">
        <v>1</v>
      </c>
      <c r="D155" s="62" t="s">
        <v>115</v>
      </c>
      <c r="E155" s="62" t="s">
        <v>107</v>
      </c>
    </row>
    <row r="156" spans="1:11" x14ac:dyDescent="0.25">
      <c r="B156" s="56"/>
      <c r="C156" s="57"/>
      <c r="D156" s="57"/>
      <c r="E156" s="65"/>
    </row>
    <row r="157" spans="1:11" x14ac:dyDescent="0.25">
      <c r="B157" s="99">
        <v>6</v>
      </c>
      <c r="C157" s="65" t="s">
        <v>62</v>
      </c>
      <c r="D157" s="100">
        <v>-1</v>
      </c>
      <c r="E157" s="100" t="s">
        <v>103</v>
      </c>
    </row>
    <row r="158" spans="1:11" x14ac:dyDescent="0.25">
      <c r="A158" s="44">
        <v>6</v>
      </c>
      <c r="B158" s="99">
        <v>13</v>
      </c>
      <c r="C158" s="65" t="s">
        <v>64</v>
      </c>
      <c r="D158" s="100">
        <v>-1</v>
      </c>
      <c r="E158" s="100">
        <v>-1</v>
      </c>
      <c r="G158" s="99">
        <v>5</v>
      </c>
      <c r="H158" s="44">
        <v>6</v>
      </c>
      <c r="J158" s="44">
        <f t="shared" ref="J158:J170" si="10">G158-B157</f>
        <v>-1</v>
      </c>
      <c r="K158" s="44">
        <f t="shared" ref="K158:K170" si="11">H158-B157</f>
        <v>0</v>
      </c>
    </row>
    <row r="159" spans="1:11" x14ac:dyDescent="0.25">
      <c r="A159" s="44">
        <v>13</v>
      </c>
      <c r="B159" s="99">
        <v>11</v>
      </c>
      <c r="C159" s="65" t="s">
        <v>68</v>
      </c>
      <c r="D159" s="100" t="s">
        <v>103</v>
      </c>
      <c r="E159" s="100">
        <v>-1</v>
      </c>
      <c r="G159" s="99">
        <v>12</v>
      </c>
      <c r="H159" s="44">
        <v>12</v>
      </c>
      <c r="J159" s="44">
        <f t="shared" si="10"/>
        <v>-1</v>
      </c>
      <c r="K159" s="44">
        <f t="shared" si="11"/>
        <v>-1</v>
      </c>
    </row>
    <row r="160" spans="1:11" x14ac:dyDescent="0.25">
      <c r="A160" s="44">
        <v>11</v>
      </c>
      <c r="B160" s="99">
        <v>5</v>
      </c>
      <c r="C160" s="65" t="s">
        <v>73</v>
      </c>
      <c r="D160" s="100">
        <v>1</v>
      </c>
      <c r="E160" s="100">
        <v>2</v>
      </c>
      <c r="G160" s="99">
        <v>11</v>
      </c>
      <c r="H160" s="44">
        <v>10</v>
      </c>
      <c r="J160" s="44">
        <f t="shared" si="10"/>
        <v>0</v>
      </c>
      <c r="K160" s="44">
        <f t="shared" si="11"/>
        <v>-1</v>
      </c>
    </row>
    <row r="161" spans="1:11" x14ac:dyDescent="0.25">
      <c r="A161" s="44">
        <v>5</v>
      </c>
      <c r="B161" s="99">
        <v>3</v>
      </c>
      <c r="C161" s="65" t="s">
        <v>74</v>
      </c>
      <c r="D161" s="100">
        <v>1</v>
      </c>
      <c r="E161" s="100">
        <v>2</v>
      </c>
      <c r="G161" s="99">
        <v>6</v>
      </c>
      <c r="H161" s="44">
        <v>7</v>
      </c>
      <c r="J161" s="44">
        <f t="shared" si="10"/>
        <v>1</v>
      </c>
      <c r="K161" s="44">
        <f t="shared" si="11"/>
        <v>2</v>
      </c>
    </row>
    <row r="162" spans="1:11" x14ac:dyDescent="0.25">
      <c r="A162" s="44">
        <v>3</v>
      </c>
      <c r="B162" s="99">
        <v>8</v>
      </c>
      <c r="C162" s="65" t="s">
        <v>75</v>
      </c>
      <c r="D162" s="100">
        <v>2</v>
      </c>
      <c r="E162" s="100">
        <v>5</v>
      </c>
      <c r="G162" s="99">
        <v>4</v>
      </c>
      <c r="H162" s="44">
        <v>5</v>
      </c>
      <c r="J162" s="44">
        <f t="shared" si="10"/>
        <v>1</v>
      </c>
      <c r="K162" s="44">
        <f t="shared" si="11"/>
        <v>2</v>
      </c>
    </row>
    <row r="163" spans="1:11" x14ac:dyDescent="0.25">
      <c r="A163" s="44">
        <v>8</v>
      </c>
      <c r="B163" s="99">
        <v>10</v>
      </c>
      <c r="C163" s="65" t="s">
        <v>79</v>
      </c>
      <c r="D163" s="100">
        <v>-1</v>
      </c>
      <c r="E163" s="100">
        <v>-2</v>
      </c>
      <c r="G163" s="99">
        <v>10</v>
      </c>
      <c r="H163" s="44">
        <v>13</v>
      </c>
      <c r="J163" s="44">
        <f t="shared" si="10"/>
        <v>2</v>
      </c>
      <c r="K163" s="44">
        <f t="shared" si="11"/>
        <v>5</v>
      </c>
    </row>
    <row r="164" spans="1:11" x14ac:dyDescent="0.25">
      <c r="A164" s="44">
        <v>10</v>
      </c>
      <c r="B164" s="99">
        <v>12</v>
      </c>
      <c r="C164" s="65" t="s">
        <v>87</v>
      </c>
      <c r="D164" s="100">
        <v>1</v>
      </c>
      <c r="E164" s="100">
        <v>-1</v>
      </c>
      <c r="G164" s="99">
        <v>9</v>
      </c>
      <c r="H164" s="44">
        <v>8</v>
      </c>
      <c r="J164" s="44">
        <f t="shared" si="10"/>
        <v>-1</v>
      </c>
      <c r="K164" s="44">
        <f t="shared" si="11"/>
        <v>-2</v>
      </c>
    </row>
    <row r="165" spans="1:11" x14ac:dyDescent="0.25">
      <c r="A165" s="44">
        <v>12</v>
      </c>
      <c r="B165" s="99">
        <v>2</v>
      </c>
      <c r="C165" s="65" t="s">
        <v>89</v>
      </c>
      <c r="D165" s="84" t="s">
        <v>103</v>
      </c>
      <c r="E165" s="84" t="s">
        <v>103</v>
      </c>
      <c r="G165" s="99">
        <v>13</v>
      </c>
      <c r="H165" s="44">
        <v>11</v>
      </c>
      <c r="J165" s="44">
        <f t="shared" si="10"/>
        <v>1</v>
      </c>
      <c r="K165" s="44">
        <f t="shared" si="11"/>
        <v>-1</v>
      </c>
    </row>
    <row r="166" spans="1:11" x14ac:dyDescent="0.25">
      <c r="A166" s="44">
        <v>2</v>
      </c>
      <c r="B166" s="99">
        <v>4</v>
      </c>
      <c r="C166" s="65" t="s">
        <v>91</v>
      </c>
      <c r="D166" s="100">
        <v>-1</v>
      </c>
      <c r="E166" s="100">
        <v>-1</v>
      </c>
      <c r="G166" s="99">
        <v>2</v>
      </c>
      <c r="H166" s="44">
        <v>2</v>
      </c>
      <c r="J166" s="44">
        <f t="shared" si="10"/>
        <v>0</v>
      </c>
      <c r="K166" s="44">
        <f t="shared" si="11"/>
        <v>0</v>
      </c>
    </row>
    <row r="167" spans="1:11" x14ac:dyDescent="0.25">
      <c r="A167" s="44">
        <v>4</v>
      </c>
      <c r="B167" s="99">
        <v>1</v>
      </c>
      <c r="C167" s="65" t="s">
        <v>97</v>
      </c>
      <c r="D167" s="100" t="s">
        <v>103</v>
      </c>
      <c r="E167" s="100" t="s">
        <v>103</v>
      </c>
      <c r="G167" s="99">
        <v>3</v>
      </c>
      <c r="H167" s="44">
        <v>3</v>
      </c>
      <c r="J167" s="44">
        <f t="shared" si="10"/>
        <v>-1</v>
      </c>
      <c r="K167" s="44">
        <f t="shared" si="11"/>
        <v>-1</v>
      </c>
    </row>
    <row r="168" spans="1:11" x14ac:dyDescent="0.25">
      <c r="A168" s="44">
        <v>1</v>
      </c>
      <c r="B168" s="99">
        <v>7</v>
      </c>
      <c r="C168" s="65" t="s">
        <v>98</v>
      </c>
      <c r="D168" s="100" t="s">
        <v>103</v>
      </c>
      <c r="E168" s="100">
        <v>-3</v>
      </c>
      <c r="G168" s="99">
        <v>1</v>
      </c>
      <c r="H168" s="44">
        <v>1</v>
      </c>
      <c r="J168" s="44">
        <f t="shared" si="10"/>
        <v>0</v>
      </c>
      <c r="K168" s="44">
        <f t="shared" si="11"/>
        <v>0</v>
      </c>
    </row>
    <row r="169" spans="1:11" x14ac:dyDescent="0.25">
      <c r="A169" s="44">
        <v>7</v>
      </c>
      <c r="B169" s="99">
        <v>9</v>
      </c>
      <c r="C169" s="65" t="s">
        <v>99</v>
      </c>
      <c r="D169" s="100">
        <v>-1</v>
      </c>
      <c r="E169" s="100" t="s">
        <v>103</v>
      </c>
      <c r="G169" s="99">
        <v>7</v>
      </c>
      <c r="H169" s="44">
        <v>4</v>
      </c>
      <c r="J169" s="44">
        <f t="shared" si="10"/>
        <v>0</v>
      </c>
      <c r="K169" s="44">
        <f t="shared" si="11"/>
        <v>-3</v>
      </c>
    </row>
    <row r="170" spans="1:11" x14ac:dyDescent="0.25">
      <c r="A170" s="44">
        <v>9</v>
      </c>
      <c r="G170" s="99">
        <v>8</v>
      </c>
      <c r="H170" s="44">
        <v>9</v>
      </c>
      <c r="J170" s="44">
        <f t="shared" si="10"/>
        <v>-1</v>
      </c>
      <c r="K170" s="44">
        <f t="shared" si="11"/>
        <v>0</v>
      </c>
    </row>
  </sheetData>
  <autoFilter ref="B116:E116"/>
  <sortState ref="B5:E49">
    <sortCondition ref="B5"/>
  </sortState>
  <mergeCells count="2">
    <mergeCell ref="B72:E72"/>
    <mergeCell ref="B2:E2"/>
  </mergeCells>
  <conditionalFormatting sqref="D42:E42 D5:E8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D35 D27">
    <cfRule type="iconSet" priority="144">
      <iconSet iconSet="3Arrows">
        <cfvo type="percent" val="0"/>
        <cfvo type="percent" val="33"/>
        <cfvo type="percent" val="67"/>
      </iconSet>
    </cfRule>
  </conditionalFormatting>
  <conditionalFormatting sqref="D49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39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65:E65 D56:E56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61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57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57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68">
    <cfRule type="iconSet" priority="3896">
      <iconSet iconSet="3Arrows">
        <cfvo type="percent" val="0"/>
        <cfvo type="percent" val="33"/>
        <cfvo type="percent" val="67"/>
      </iconSet>
    </cfRule>
  </conditionalFormatting>
  <conditionalFormatting sqref="D66:D68 D58:D64">
    <cfRule type="iconSet" priority="3906">
      <iconSet iconSet="3Arrows">
        <cfvo type="percent" val="0"/>
        <cfvo type="num" val="0"/>
        <cfvo type="num" val="0" gte="0"/>
      </iconSet>
    </cfRule>
  </conditionalFormatting>
  <conditionalFormatting sqref="D65:E65 D62:D64 D58:D60 D56:E56 D66:D67">
    <cfRule type="iconSet" priority="3908">
      <iconSet iconSet="3Arrows">
        <cfvo type="percent" val="0"/>
        <cfvo type="num" val="0"/>
        <cfvo type="num" val="0" gte="0"/>
      </iconSet>
    </cfRule>
  </conditionalFormatting>
  <conditionalFormatting sqref="B56:B69">
    <cfRule type="colorScale" priority="39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9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69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69:E69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56:E68">
    <cfRule type="iconSet" priority="3924">
      <iconSet iconSet="3Arrows">
        <cfvo type="percent" val="0"/>
        <cfvo type="num" val="0"/>
        <cfvo type="num" val="0" gte="0"/>
      </iconSet>
    </cfRule>
  </conditionalFormatting>
  <conditionalFormatting sqref="D78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90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83">
    <cfRule type="iconSet" priority="4022">
      <iconSet iconSet="3Arrows">
        <cfvo type="percent" val="0"/>
        <cfvo type="percent" val="33"/>
        <cfvo type="percent" val="67"/>
      </iconSet>
    </cfRule>
  </conditionalFormatting>
  <conditionalFormatting sqref="D75:E76">
    <cfRule type="iconSet" priority="4034">
      <iconSet iconSet="3Arrows">
        <cfvo type="percent" val="0"/>
        <cfvo type="num" val="0"/>
        <cfvo type="num" val="0" gte="0"/>
      </iconSet>
    </cfRule>
  </conditionalFormatting>
  <conditionalFormatting sqref="D79:D92">
    <cfRule type="iconSet" priority="4035">
      <iconSet iconSet="3Arrows">
        <cfvo type="percent" val="0"/>
        <cfvo type="num" val="0"/>
        <cfvo type="num" val="0" gte="0"/>
      </iconSet>
    </cfRule>
  </conditionalFormatting>
  <conditionalFormatting sqref="D78:D82 D84 D76:E76 D86:D92">
    <cfRule type="iconSet" priority="4037">
      <iconSet iconSet="3Arrows">
        <cfvo type="percent" val="0"/>
        <cfvo type="num" val="0"/>
        <cfvo type="num" val="0" gte="0"/>
      </iconSet>
    </cfRule>
  </conditionalFormatting>
  <conditionalFormatting sqref="B75:B92">
    <cfRule type="colorScale" priority="40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5:E92">
    <cfRule type="iconSet" priority="4044">
      <iconSet iconSet="3Arrows">
        <cfvo type="percent" val="0"/>
        <cfvo type="num" val="0"/>
        <cfvo type="num" val="0" gte="0"/>
      </iconSet>
    </cfRule>
  </conditionalFormatting>
  <conditionalFormatting sqref="D108:E108 D97:E97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106">
    <cfRule type="iconSet" priority="56">
      <iconSet iconSet="3Arrows">
        <cfvo type="percent" val="0"/>
        <cfvo type="percent" val="33"/>
        <cfvo type="percent" val="67"/>
      </iconSet>
    </cfRule>
  </conditionalFormatting>
  <conditionalFormatting sqref="D105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109 D99:D107">
    <cfRule type="iconSet" priority="4156">
      <iconSet iconSet="3Arrows">
        <cfvo type="percent" val="0"/>
        <cfvo type="num" val="0"/>
        <cfvo type="num" val="0" gte="0"/>
      </iconSet>
    </cfRule>
  </conditionalFormatting>
  <conditionalFormatting sqref="D108:E108 D103:D104 D99:D101 D97:E98 D107 D109">
    <cfRule type="iconSet" priority="4158">
      <iconSet iconSet="3Arrows">
        <cfvo type="percent" val="0"/>
        <cfvo type="num" val="0"/>
        <cfvo type="num" val="0" gte="0"/>
      </iconSet>
    </cfRule>
  </conditionalFormatting>
  <conditionalFormatting sqref="B97:B109">
    <cfRule type="colorScale" priority="4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7:E109">
    <cfRule type="iconSet" priority="4165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4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49">
    <cfRule type="iconSet" priority="4168">
      <iconSet iconSet="3Arrows">
        <cfvo type="percent" val="0"/>
        <cfvo type="num" val="0"/>
        <cfvo type="num" val="0" gte="0"/>
      </iconSet>
    </cfRule>
  </conditionalFormatting>
  <conditionalFormatting sqref="D13:D41 D43:D49">
    <cfRule type="iconSet" priority="4186">
      <iconSet iconSet="3Arrows">
        <cfvo type="percent" val="0"/>
        <cfvo type="num" val="0"/>
        <cfvo type="num" val="0" gte="0"/>
      </iconSet>
    </cfRule>
  </conditionalFormatting>
  <conditionalFormatting sqref="D42:E42 D23:D26 D31:D34 D10:E10 D12:D20 D28:D29 D6:E8 D36:D41 D43:D48">
    <cfRule type="iconSet" priority="4199">
      <iconSet iconSet="3Arrows">
        <cfvo type="percent" val="0"/>
        <cfvo type="num" val="0"/>
        <cfvo type="num" val="0" gte="0"/>
      </iconSet>
    </cfRule>
  </conditionalFormatting>
  <conditionalFormatting sqref="D126">
    <cfRule type="iconSet" priority="37">
      <iconSet iconSet="3Arrows">
        <cfvo type="percent" val="0"/>
        <cfvo type="percent" val="33"/>
        <cfvo type="percent" val="67"/>
      </iconSet>
    </cfRule>
  </conditionalFormatting>
  <conditionalFormatting sqref="D118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117:E117">
    <cfRule type="iconSet" priority="4302">
      <iconSet iconSet="3Arrows">
        <cfvo type="percent" val="0"/>
        <cfvo type="num" val="0"/>
        <cfvo type="num" val="0" gte="0"/>
      </iconSet>
    </cfRule>
  </conditionalFormatting>
  <conditionalFormatting sqref="D119:D127 D129:D130">
    <cfRule type="iconSet" priority="4312">
      <iconSet iconSet="3Arrows">
        <cfvo type="percent" val="0"/>
        <cfvo type="num" val="0"/>
        <cfvo type="num" val="0" gte="0"/>
      </iconSet>
    </cfRule>
  </conditionalFormatting>
  <conditionalFormatting sqref="B117:B127 B129:B130">
    <cfRule type="colorScale" priority="4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7:E127 D129:E130">
    <cfRule type="iconSet" priority="4318">
      <iconSet iconSet="3Arrows">
        <cfvo type="percent" val="0"/>
        <cfvo type="num" val="0"/>
        <cfvo type="num" val="0" gte="0"/>
      </iconSet>
    </cfRule>
  </conditionalFormatting>
  <conditionalFormatting sqref="B128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8:E128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128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129:D130 D118:D124 D117:E117 D127">
    <cfRule type="iconSet" priority="4321">
      <iconSet iconSet="3Arrows">
        <cfvo type="percent" val="0"/>
        <cfvo type="num" val="0"/>
        <cfvo type="num" val="0" gte="0"/>
      </iconSet>
    </cfRule>
  </conditionalFormatting>
  <conditionalFormatting sqref="G118:G131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1:E151 D135:E136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38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148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42">
    <cfRule type="iconSet" priority="4403">
      <iconSet iconSet="3Arrows">
        <cfvo type="percent" val="0"/>
        <cfvo type="percent" val="33"/>
        <cfvo type="percent" val="67"/>
      </iconSet>
    </cfRule>
  </conditionalFormatting>
  <conditionalFormatting sqref="D152 D139:D150">
    <cfRule type="iconSet" priority="4415">
      <iconSet iconSet="3Arrows">
        <cfvo type="percent" val="0"/>
        <cfvo type="num" val="0"/>
        <cfvo type="num" val="0" gte="0"/>
      </iconSet>
    </cfRule>
  </conditionalFormatting>
  <conditionalFormatting sqref="D151:E151 D138:D141 D143 D136:E136 D145:D150 D152">
    <cfRule type="iconSet" priority="4417">
      <iconSet iconSet="3Arrows">
        <cfvo type="percent" val="0"/>
        <cfvo type="num" val="0"/>
        <cfvo type="num" val="0" gte="0"/>
      </iconSet>
    </cfRule>
  </conditionalFormatting>
  <conditionalFormatting sqref="B135:B152">
    <cfRule type="colorScale" priority="4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5:E152">
    <cfRule type="iconSet" priority="4425">
      <iconSet iconSet="3Arrows">
        <cfvo type="percent" val="0"/>
        <cfvo type="num" val="0"/>
        <cfvo type="num" val="0" gte="0"/>
      </iconSet>
    </cfRule>
  </conditionalFormatting>
  <conditionalFormatting sqref="G136:G15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5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157:E157">
    <cfRule type="iconSet" priority="4536">
      <iconSet iconSet="3Arrows">
        <cfvo type="percent" val="0"/>
        <cfvo type="num" val="0"/>
        <cfvo type="num" val="0" gte="0"/>
      </iconSet>
    </cfRule>
  </conditionalFormatting>
  <conditionalFormatting sqref="D159:D169">
    <cfRule type="iconSet" priority="4545">
      <iconSet iconSet="3Arrows">
        <cfvo type="percent" val="0"/>
        <cfvo type="num" val="0"/>
        <cfvo type="num" val="0" gte="0"/>
      </iconSet>
    </cfRule>
  </conditionalFormatting>
  <conditionalFormatting sqref="D163:D164 D159:D161 D157:E158 D166:D169">
    <cfRule type="iconSet" priority="4546">
      <iconSet iconSet="3Arrows">
        <cfvo type="percent" val="0"/>
        <cfvo type="num" val="0"/>
        <cfvo type="num" val="0" gte="0"/>
      </iconSet>
    </cfRule>
  </conditionalFormatting>
  <conditionalFormatting sqref="B157:B169">
    <cfRule type="colorScale" priority="45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7:E169">
    <cfRule type="iconSet" priority="4551">
      <iconSet iconSet="3Arrows">
        <cfvo type="percent" val="0"/>
        <cfvo type="num" val="0"/>
        <cfvo type="num" val="0" gte="0"/>
      </iconSet>
    </cfRule>
  </conditionalFormatting>
  <conditionalFormatting sqref="G158:G17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362204722" right="0.11811023622047245" top="0.55118110236220474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1"/>
  <sheetViews>
    <sheetView zoomScaleNormal="100" workbookViewId="0">
      <selection activeCell="H54" sqref="H54"/>
    </sheetView>
  </sheetViews>
  <sheetFormatPr defaultColWidth="9.140625" defaultRowHeight="15" x14ac:dyDescent="0.25"/>
  <cols>
    <col min="1" max="1" width="4.42578125" style="44" customWidth="1"/>
    <col min="2" max="2" width="20.140625" style="44" customWidth="1"/>
    <col min="3" max="3" width="40.85546875" style="44" customWidth="1"/>
    <col min="4" max="4" width="24.85546875" style="44" customWidth="1"/>
    <col min="5" max="5" width="15.7109375" style="44" customWidth="1"/>
    <col min="6" max="16384" width="9.140625" style="44"/>
  </cols>
  <sheetData>
    <row r="2" spans="2:5" ht="51.75" customHeight="1" x14ac:dyDescent="0.25">
      <c r="B2" s="142" t="s">
        <v>122</v>
      </c>
      <c r="C2" s="142"/>
      <c r="D2" s="142"/>
      <c r="E2" s="142"/>
    </row>
    <row r="3" spans="2:5" ht="51" x14ac:dyDescent="0.25">
      <c r="B3" s="83" t="s">
        <v>102</v>
      </c>
      <c r="C3" s="62" t="s">
        <v>1</v>
      </c>
      <c r="D3" s="62" t="s">
        <v>123</v>
      </c>
      <c r="E3" s="62" t="s">
        <v>107</v>
      </c>
    </row>
    <row r="4" spans="2:5" ht="15" customHeight="1" x14ac:dyDescent="0.25">
      <c r="B4" s="143" t="s">
        <v>56</v>
      </c>
      <c r="C4" s="143"/>
      <c r="D4" s="143"/>
      <c r="E4" s="143"/>
    </row>
    <row r="5" spans="2:5" x14ac:dyDescent="0.25">
      <c r="B5" s="99">
        <v>1</v>
      </c>
      <c r="C5" s="65" t="s">
        <v>7</v>
      </c>
      <c r="D5" s="84" t="s">
        <v>103</v>
      </c>
      <c r="E5" s="84" t="s">
        <v>103</v>
      </c>
    </row>
    <row r="6" spans="2:5" x14ac:dyDescent="0.25">
      <c r="B6" s="99">
        <v>2</v>
      </c>
      <c r="C6" s="65" t="s">
        <v>8</v>
      </c>
      <c r="D6" s="84" t="s">
        <v>103</v>
      </c>
      <c r="E6" s="84" t="s">
        <v>103</v>
      </c>
    </row>
    <row r="7" spans="2:5" x14ac:dyDescent="0.25">
      <c r="B7" s="99">
        <v>3</v>
      </c>
      <c r="C7" s="65" t="s">
        <v>10</v>
      </c>
      <c r="D7" s="100" t="s">
        <v>103</v>
      </c>
      <c r="E7" s="100" t="s">
        <v>103</v>
      </c>
    </row>
    <row r="8" spans="2:5" x14ac:dyDescent="0.25">
      <c r="B8" s="99">
        <v>4</v>
      </c>
      <c r="C8" s="65" t="s">
        <v>13</v>
      </c>
      <c r="D8" s="84" t="s">
        <v>103</v>
      </c>
      <c r="E8" s="84" t="s">
        <v>103</v>
      </c>
    </row>
    <row r="9" spans="2:5" x14ac:dyDescent="0.25">
      <c r="B9" s="99">
        <v>5</v>
      </c>
      <c r="C9" s="65" t="s">
        <v>12</v>
      </c>
      <c r="D9" s="100" t="s">
        <v>103</v>
      </c>
      <c r="E9" s="100" t="s">
        <v>103</v>
      </c>
    </row>
    <row r="10" spans="2:5" x14ac:dyDescent="0.25">
      <c r="B10" s="99">
        <v>6</v>
      </c>
      <c r="C10" s="65" t="s">
        <v>15</v>
      </c>
      <c r="D10" s="100" t="s">
        <v>103</v>
      </c>
      <c r="E10" s="100">
        <v>1</v>
      </c>
    </row>
    <row r="11" spans="2:5" x14ac:dyDescent="0.25">
      <c r="B11" s="99">
        <v>7</v>
      </c>
      <c r="C11" s="65" t="s">
        <v>35</v>
      </c>
      <c r="D11" s="100">
        <v>1</v>
      </c>
      <c r="E11" s="100">
        <v>3</v>
      </c>
    </row>
    <row r="12" spans="2:5" x14ac:dyDescent="0.25">
      <c r="B12" s="99">
        <v>8</v>
      </c>
      <c r="C12" s="65" t="s">
        <v>24</v>
      </c>
      <c r="D12" s="100">
        <v>-1</v>
      </c>
      <c r="E12" s="100">
        <v>-2</v>
      </c>
    </row>
    <row r="13" spans="2:5" x14ac:dyDescent="0.25">
      <c r="B13" s="99">
        <v>9</v>
      </c>
      <c r="C13" s="65" t="s">
        <v>17</v>
      </c>
      <c r="D13" s="100">
        <v>1</v>
      </c>
      <c r="E13" s="100">
        <v>-1</v>
      </c>
    </row>
    <row r="14" spans="2:5" x14ac:dyDescent="0.25">
      <c r="B14" s="99">
        <v>10</v>
      </c>
      <c r="C14" s="65" t="s">
        <v>22</v>
      </c>
      <c r="D14" s="113">
        <v>-1</v>
      </c>
      <c r="E14" s="113">
        <v>-1</v>
      </c>
    </row>
    <row r="15" spans="2:5" x14ac:dyDescent="0.25">
      <c r="B15" s="99">
        <v>11</v>
      </c>
      <c r="C15" s="65" t="s">
        <v>16</v>
      </c>
      <c r="D15" s="100">
        <v>1</v>
      </c>
      <c r="E15" s="100">
        <v>2</v>
      </c>
    </row>
    <row r="16" spans="2:5" x14ac:dyDescent="0.25">
      <c r="B16" s="99">
        <v>12</v>
      </c>
      <c r="C16" s="65" t="s">
        <v>25</v>
      </c>
      <c r="D16" s="100">
        <v>-1</v>
      </c>
      <c r="E16" s="100">
        <v>-1</v>
      </c>
    </row>
    <row r="17" spans="2:5" x14ac:dyDescent="0.25">
      <c r="B17" s="99">
        <v>13</v>
      </c>
      <c r="C17" s="65" t="s">
        <v>26</v>
      </c>
      <c r="D17" s="100" t="s">
        <v>103</v>
      </c>
      <c r="E17" s="100">
        <v>-1</v>
      </c>
    </row>
    <row r="18" spans="2:5" x14ac:dyDescent="0.25">
      <c r="B18" s="99">
        <v>14</v>
      </c>
      <c r="C18" s="65" t="s">
        <v>19</v>
      </c>
      <c r="D18" s="100" t="s">
        <v>103</v>
      </c>
      <c r="E18" s="100" t="s">
        <v>103</v>
      </c>
    </row>
    <row r="19" spans="2:5" x14ac:dyDescent="0.25">
      <c r="B19" s="144" t="s">
        <v>55</v>
      </c>
      <c r="C19" s="144"/>
      <c r="D19" s="144"/>
      <c r="E19" s="144"/>
    </row>
    <row r="20" spans="2:5" x14ac:dyDescent="0.25">
      <c r="B20" s="99">
        <v>1</v>
      </c>
      <c r="C20" s="65" t="s">
        <v>11</v>
      </c>
      <c r="D20" s="100" t="s">
        <v>103</v>
      </c>
      <c r="E20" s="100" t="s">
        <v>103</v>
      </c>
    </row>
    <row r="21" spans="2:5" x14ac:dyDescent="0.25">
      <c r="B21" s="99">
        <v>2</v>
      </c>
      <c r="C21" s="65" t="s">
        <v>37</v>
      </c>
      <c r="D21" s="100" t="s">
        <v>103</v>
      </c>
      <c r="E21" s="100" t="s">
        <v>103</v>
      </c>
    </row>
    <row r="22" spans="2:5" x14ac:dyDescent="0.25">
      <c r="B22" s="99">
        <v>3</v>
      </c>
      <c r="C22" s="65" t="s">
        <v>31</v>
      </c>
      <c r="D22" s="100" t="s">
        <v>103</v>
      </c>
      <c r="E22" s="100">
        <v>2</v>
      </c>
    </row>
    <row r="23" spans="2:5" x14ac:dyDescent="0.25">
      <c r="B23" s="99">
        <v>4</v>
      </c>
      <c r="C23" s="65" t="s">
        <v>41</v>
      </c>
      <c r="D23" s="100" t="s">
        <v>103</v>
      </c>
      <c r="E23" s="100">
        <v>-1</v>
      </c>
    </row>
    <row r="24" spans="2:5" x14ac:dyDescent="0.25">
      <c r="B24" s="99">
        <v>5</v>
      </c>
      <c r="C24" s="65" t="s">
        <v>27</v>
      </c>
      <c r="D24" s="100">
        <v>4</v>
      </c>
      <c r="E24" s="100">
        <v>-1</v>
      </c>
    </row>
    <row r="25" spans="2:5" x14ac:dyDescent="0.25">
      <c r="B25" s="99">
        <v>6</v>
      </c>
      <c r="C25" s="65" t="s">
        <v>30</v>
      </c>
      <c r="D25" s="100">
        <v>-1</v>
      </c>
      <c r="E25" s="100">
        <v>3</v>
      </c>
    </row>
    <row r="26" spans="2:5" x14ac:dyDescent="0.25">
      <c r="B26" s="99">
        <v>7</v>
      </c>
      <c r="C26" s="65" t="s">
        <v>42</v>
      </c>
      <c r="D26" s="100" t="s">
        <v>103</v>
      </c>
      <c r="E26" s="100">
        <v>-1</v>
      </c>
    </row>
    <row r="27" spans="2:5" x14ac:dyDescent="0.25">
      <c r="B27" s="99">
        <v>8</v>
      </c>
      <c r="C27" s="65" t="s">
        <v>36</v>
      </c>
      <c r="D27" s="100" t="s">
        <v>103</v>
      </c>
      <c r="E27" s="100">
        <v>3</v>
      </c>
    </row>
    <row r="28" spans="2:5" x14ac:dyDescent="0.25">
      <c r="B28" s="99">
        <v>9</v>
      </c>
      <c r="C28" s="65" t="s">
        <v>23</v>
      </c>
      <c r="D28" s="113">
        <v>-3</v>
      </c>
      <c r="E28" s="100">
        <v>-1</v>
      </c>
    </row>
    <row r="29" spans="2:5" x14ac:dyDescent="0.25">
      <c r="B29" s="99">
        <v>10</v>
      </c>
      <c r="C29" s="65" t="s">
        <v>44</v>
      </c>
      <c r="D29" s="100">
        <v>1</v>
      </c>
      <c r="E29" s="100" t="s">
        <v>103</v>
      </c>
    </row>
    <row r="30" spans="2:5" x14ac:dyDescent="0.25">
      <c r="B30" s="99">
        <v>11</v>
      </c>
      <c r="C30" s="65" t="s">
        <v>38</v>
      </c>
      <c r="D30" s="100">
        <v>1</v>
      </c>
      <c r="E30" s="100">
        <v>2</v>
      </c>
    </row>
    <row r="31" spans="2:5" x14ac:dyDescent="0.25">
      <c r="B31" s="99">
        <v>12</v>
      </c>
      <c r="C31" s="65" t="s">
        <v>34</v>
      </c>
      <c r="D31" s="100">
        <v>-2</v>
      </c>
      <c r="E31" s="100" t="s">
        <v>103</v>
      </c>
    </row>
    <row r="32" spans="2:5" x14ac:dyDescent="0.25">
      <c r="B32" s="99">
        <v>13</v>
      </c>
      <c r="C32" s="65" t="s">
        <v>39</v>
      </c>
      <c r="D32" s="100" t="s">
        <v>103</v>
      </c>
      <c r="E32" s="100">
        <v>-6</v>
      </c>
    </row>
    <row r="33" spans="2:5" x14ac:dyDescent="0.25">
      <c r="B33" s="99">
        <v>14</v>
      </c>
      <c r="C33" s="65" t="s">
        <v>33</v>
      </c>
      <c r="D33" s="100">
        <v>1</v>
      </c>
      <c r="E33" s="100" t="s">
        <v>103</v>
      </c>
    </row>
    <row r="34" spans="2:5" x14ac:dyDescent="0.25">
      <c r="B34" s="99">
        <v>15</v>
      </c>
      <c r="C34" s="65" t="s">
        <v>46</v>
      </c>
      <c r="D34" s="100">
        <v>-1</v>
      </c>
      <c r="E34" s="100">
        <v>-1</v>
      </c>
    </row>
    <row r="35" spans="2:5" x14ac:dyDescent="0.25">
      <c r="B35" s="99">
        <v>16</v>
      </c>
      <c r="C35" s="65" t="s">
        <v>50</v>
      </c>
      <c r="D35" s="100" t="s">
        <v>103</v>
      </c>
      <c r="E35" s="100" t="s">
        <v>103</v>
      </c>
    </row>
    <row r="36" spans="2:5" x14ac:dyDescent="0.25">
      <c r="B36" s="99">
        <v>17</v>
      </c>
      <c r="C36" s="65" t="s">
        <v>47</v>
      </c>
      <c r="D36" s="100">
        <v>1</v>
      </c>
      <c r="E36" s="100">
        <v>1</v>
      </c>
    </row>
    <row r="37" spans="2:5" x14ac:dyDescent="0.25">
      <c r="B37" s="99">
        <v>18</v>
      </c>
      <c r="C37" s="65" t="s">
        <v>51</v>
      </c>
      <c r="D37" s="100">
        <v>-1</v>
      </c>
      <c r="E37" s="100">
        <v>-1</v>
      </c>
    </row>
    <row r="38" spans="2:5" x14ac:dyDescent="0.25">
      <c r="B38" s="144" t="s">
        <v>57</v>
      </c>
      <c r="C38" s="144"/>
      <c r="D38" s="144"/>
      <c r="E38" s="144"/>
    </row>
    <row r="39" spans="2:5" x14ac:dyDescent="0.25">
      <c r="B39" s="99">
        <v>1</v>
      </c>
      <c r="C39" s="65" t="s">
        <v>9</v>
      </c>
      <c r="D39" s="100" t="s">
        <v>103</v>
      </c>
      <c r="E39" s="100" t="s">
        <v>103</v>
      </c>
    </row>
    <row r="40" spans="2:5" x14ac:dyDescent="0.25">
      <c r="B40" s="99">
        <v>2</v>
      </c>
      <c r="C40" s="65" t="s">
        <v>14</v>
      </c>
      <c r="D40" s="100" t="s">
        <v>103</v>
      </c>
      <c r="E40" s="100" t="s">
        <v>103</v>
      </c>
    </row>
    <row r="41" spans="2:5" x14ac:dyDescent="0.25">
      <c r="B41" s="99">
        <v>3</v>
      </c>
      <c r="C41" s="65" t="s">
        <v>29</v>
      </c>
      <c r="D41" s="100">
        <v>1</v>
      </c>
      <c r="E41" s="100" t="s">
        <v>103</v>
      </c>
    </row>
    <row r="42" spans="2:5" x14ac:dyDescent="0.25">
      <c r="B42" s="99">
        <v>4</v>
      </c>
      <c r="C42" s="65" t="s">
        <v>20</v>
      </c>
      <c r="D42" s="100">
        <v>-1</v>
      </c>
      <c r="E42" s="100">
        <v>1</v>
      </c>
    </row>
    <row r="43" spans="2:5" x14ac:dyDescent="0.25">
      <c r="B43" s="99">
        <v>5</v>
      </c>
      <c r="C43" s="65" t="s">
        <v>21</v>
      </c>
      <c r="D43" s="100" t="s">
        <v>103</v>
      </c>
      <c r="E43" s="100">
        <v>1</v>
      </c>
    </row>
    <row r="44" spans="2:5" x14ac:dyDescent="0.25">
      <c r="B44" s="99">
        <v>6</v>
      </c>
      <c r="C44" s="65" t="s">
        <v>18</v>
      </c>
      <c r="D44" s="100" t="s">
        <v>103</v>
      </c>
      <c r="E44" s="100">
        <v>1</v>
      </c>
    </row>
    <row r="45" spans="2:5" x14ac:dyDescent="0.25">
      <c r="B45" s="99">
        <v>7</v>
      </c>
      <c r="C45" s="65" t="s">
        <v>28</v>
      </c>
      <c r="D45" s="100" t="s">
        <v>103</v>
      </c>
      <c r="E45" s="100">
        <v>-3</v>
      </c>
    </row>
    <row r="46" spans="2:5" x14ac:dyDescent="0.25">
      <c r="B46" s="99">
        <v>8</v>
      </c>
      <c r="C46" s="65" t="s">
        <v>32</v>
      </c>
      <c r="D46" s="100" t="s">
        <v>103</v>
      </c>
      <c r="E46" s="100">
        <v>1</v>
      </c>
    </row>
    <row r="47" spans="2:5" x14ac:dyDescent="0.25">
      <c r="B47" s="99">
        <v>9</v>
      </c>
      <c r="C47" s="65" t="s">
        <v>45</v>
      </c>
      <c r="D47" s="100">
        <v>1</v>
      </c>
      <c r="E47" s="100">
        <v>3</v>
      </c>
    </row>
    <row r="48" spans="2:5" x14ac:dyDescent="0.25">
      <c r="B48" s="99">
        <v>10</v>
      </c>
      <c r="C48" s="65" t="s">
        <v>48</v>
      </c>
      <c r="D48" s="113">
        <v>-1</v>
      </c>
      <c r="E48" s="113">
        <v>3</v>
      </c>
    </row>
    <row r="49" spans="2:5" x14ac:dyDescent="0.25">
      <c r="B49" s="99">
        <v>11</v>
      </c>
      <c r="C49" s="65" t="s">
        <v>40</v>
      </c>
      <c r="D49" s="100">
        <v>1</v>
      </c>
      <c r="E49" s="100" t="s">
        <v>103</v>
      </c>
    </row>
    <row r="50" spans="2:5" x14ac:dyDescent="0.25">
      <c r="B50" s="99">
        <v>12</v>
      </c>
      <c r="C50" s="65" t="s">
        <v>43</v>
      </c>
      <c r="D50" s="100">
        <v>-1</v>
      </c>
      <c r="E50" s="100">
        <v>-4</v>
      </c>
    </row>
    <row r="51" spans="2:5" x14ac:dyDescent="0.25">
      <c r="B51" s="99">
        <v>13</v>
      </c>
      <c r="C51" s="65" t="s">
        <v>49</v>
      </c>
      <c r="D51" s="100" t="s">
        <v>103</v>
      </c>
      <c r="E51" s="100">
        <v>-3</v>
      </c>
    </row>
  </sheetData>
  <sortState ref="B42:E52">
    <sortCondition ref="B40"/>
  </sortState>
  <mergeCells count="4">
    <mergeCell ref="B2:E2"/>
    <mergeCell ref="B4:E4"/>
    <mergeCell ref="B19:E19"/>
    <mergeCell ref="B38:E38"/>
  </mergeCells>
  <conditionalFormatting sqref="D23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20:E21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50:E50 D39:E39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50:E50 D45:D46 D41:D43 D39:E40 D51 D48:D49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6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5:E5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B1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E16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51 D41:D49">
    <cfRule type="iconSet" priority="4562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45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:E51">
    <cfRule type="iconSet" priority="4586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17:D18 D6:D12 D5:E5 D14:D15">
    <cfRule type="iconSet" priority="4595">
      <iconSet iconSet="3Arrows">
        <cfvo type="percent" val="0"/>
        <cfvo type="num" val="0"/>
        <cfvo type="num" val="0" gte="0"/>
      </iconSet>
    </cfRule>
  </conditionalFormatting>
  <conditionalFormatting sqref="D17:D18 D7:D15">
    <cfRule type="iconSet" priority="4599">
      <iconSet iconSet="3Arrows">
        <cfvo type="percent" val="0"/>
        <cfvo type="num" val="0"/>
        <cfvo type="num" val="0" gte="0"/>
      </iconSet>
    </cfRule>
  </conditionalFormatting>
  <conditionalFormatting sqref="D17:E18 D5:E15">
    <cfRule type="iconSet" priority="4601">
      <iconSet iconSet="3Arrows">
        <cfvo type="percent" val="0"/>
        <cfvo type="num" val="0"/>
        <cfvo type="num" val="0" gte="0"/>
      </iconSet>
    </cfRule>
  </conditionalFormatting>
  <conditionalFormatting sqref="B17:B18 B5:B15">
    <cfRule type="colorScale" priority="46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:E21 D31:D37 D23:D29">
    <cfRule type="iconSet" priority="4604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4613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4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D37">
    <cfRule type="iconSet" priority="4615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8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9.140625" defaultRowHeight="15" x14ac:dyDescent="0.25"/>
  <cols>
    <col min="1" max="1" width="4.42578125" style="44" customWidth="1"/>
    <col min="2" max="2" width="21.140625" style="44" customWidth="1"/>
    <col min="3" max="3" width="13.7109375" style="44" customWidth="1"/>
    <col min="4" max="4" width="12" style="44" customWidth="1"/>
    <col min="5" max="12" width="16.7109375" style="44" customWidth="1"/>
    <col min="13" max="13" width="0.7109375" style="44" hidden="1" customWidth="1"/>
    <col min="14" max="14" width="6.28515625" style="44" hidden="1" customWidth="1"/>
    <col min="15" max="15" width="9.28515625" style="44" hidden="1" customWidth="1"/>
    <col min="16" max="16" width="6.28515625" style="44" hidden="1" customWidth="1"/>
    <col min="17" max="17" width="23.28515625" style="44" customWidth="1"/>
    <col min="18" max="18" width="20.7109375" style="44" customWidth="1"/>
    <col min="19" max="19" width="19" style="44" customWidth="1"/>
    <col min="20" max="20" width="18.5703125" style="44" customWidth="1"/>
    <col min="21" max="16384" width="9.140625" style="44"/>
  </cols>
  <sheetData>
    <row r="1" spans="1:20" s="38" customFormat="1" ht="20.25" x14ac:dyDescent="0.3">
      <c r="B1" s="37" t="s">
        <v>133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s="50" customFormat="1" ht="124.5" customHeight="1" x14ac:dyDescent="0.25">
      <c r="A2" s="54"/>
      <c r="B2" s="53" t="s">
        <v>1</v>
      </c>
      <c r="C2" s="114" t="s">
        <v>113</v>
      </c>
      <c r="D2" s="114" t="s">
        <v>126</v>
      </c>
      <c r="E2" s="90" t="s">
        <v>127</v>
      </c>
      <c r="F2" s="90" t="s">
        <v>128</v>
      </c>
      <c r="G2" s="91" t="s">
        <v>118</v>
      </c>
      <c r="H2" s="91" t="s">
        <v>119</v>
      </c>
      <c r="I2" s="92" t="s">
        <v>124</v>
      </c>
      <c r="J2" s="92" t="s">
        <v>125</v>
      </c>
      <c r="K2" s="93" t="s">
        <v>129</v>
      </c>
      <c r="L2" s="93" t="s">
        <v>130</v>
      </c>
      <c r="M2" s="114" t="s">
        <v>58</v>
      </c>
      <c r="N2" s="114" t="s">
        <v>53</v>
      </c>
      <c r="O2" s="114" t="s">
        <v>54</v>
      </c>
      <c r="P2" s="114" t="s">
        <v>53</v>
      </c>
      <c r="Q2" s="94" t="s">
        <v>131</v>
      </c>
      <c r="R2" s="94" t="s">
        <v>132</v>
      </c>
      <c r="S2" s="95" t="s">
        <v>117</v>
      </c>
      <c r="T2" s="95" t="s">
        <v>114</v>
      </c>
    </row>
    <row r="3" spans="1:20" s="55" customFormat="1" x14ac:dyDescent="0.25">
      <c r="B3" s="46" t="s">
        <v>52</v>
      </c>
      <c r="C3" s="101">
        <v>2.2749478442280946</v>
      </c>
      <c r="D3" s="120">
        <v>7.7999999999999996E-3</v>
      </c>
      <c r="E3" s="49">
        <v>51.63</v>
      </c>
      <c r="F3" s="51">
        <v>198204550</v>
      </c>
      <c r="G3" s="49">
        <v>10.6</v>
      </c>
      <c r="H3" s="115">
        <v>254887933</v>
      </c>
      <c r="I3" s="121">
        <v>0.316</v>
      </c>
      <c r="J3" s="116">
        <v>1215465</v>
      </c>
      <c r="K3" s="122">
        <v>4128</v>
      </c>
      <c r="L3" s="51">
        <v>15847335</v>
      </c>
      <c r="M3" s="47"/>
      <c r="N3" s="45"/>
      <c r="O3" s="45"/>
      <c r="P3" s="45"/>
      <c r="Q3" s="123">
        <v>210.09</v>
      </c>
      <c r="R3" s="119">
        <v>806376700</v>
      </c>
      <c r="S3" s="48">
        <v>201.95678907444886</v>
      </c>
      <c r="T3" s="51">
        <v>13072461</v>
      </c>
    </row>
    <row r="4" spans="1:20" s="55" customFormat="1" x14ac:dyDescent="0.25">
      <c r="B4" s="46"/>
      <c r="C4" s="124"/>
      <c r="D4" s="125"/>
      <c r="E4" s="49"/>
      <c r="F4" s="64"/>
      <c r="G4" s="126"/>
      <c r="H4" s="115"/>
      <c r="I4" s="127"/>
      <c r="J4" s="116"/>
      <c r="K4" s="52"/>
      <c r="L4" s="52"/>
      <c r="M4" s="47"/>
      <c r="N4" s="45"/>
      <c r="O4" s="45"/>
      <c r="P4" s="45"/>
      <c r="Q4" s="123"/>
      <c r="R4" s="110"/>
      <c r="S4" s="48"/>
      <c r="T4" s="96"/>
    </row>
    <row r="5" spans="1:20" x14ac:dyDescent="0.25">
      <c r="A5" s="44">
        <v>1</v>
      </c>
      <c r="B5" s="39" t="s">
        <v>23</v>
      </c>
      <c r="C5" s="128">
        <v>2.1979828734538533</v>
      </c>
      <c r="D5" s="129">
        <v>1.33</v>
      </c>
      <c r="E5" s="106">
        <v>14.03</v>
      </c>
      <c r="F5" s="63">
        <v>508658</v>
      </c>
      <c r="G5" s="129">
        <v>0.81</v>
      </c>
      <c r="H5" s="129">
        <v>15892</v>
      </c>
      <c r="I5" s="136">
        <v>0.57512967663613301</v>
      </c>
      <c r="J5" s="129">
        <v>20845</v>
      </c>
      <c r="K5" s="52">
        <v>3663.1442445646198</v>
      </c>
      <c r="L5" s="52">
        <v>132767</v>
      </c>
      <c r="M5" s="66">
        <v>36.9</v>
      </c>
      <c r="N5" s="67">
        <f t="shared" ref="N5:N49" si="0">RANK(M5,M$5:M$49,0)</f>
        <v>22</v>
      </c>
      <c r="O5" s="130">
        <f t="shared" ref="O5:O49" si="1">(M5-4.2)/(86-4.2)</f>
        <v>0.39975550122249387</v>
      </c>
      <c r="P5" s="67">
        <f t="shared" ref="P5:P49" si="2">RANK(O5,O$5:O$49,0)</f>
        <v>22</v>
      </c>
      <c r="Q5" s="137">
        <v>10.121289040944699</v>
      </c>
      <c r="R5" s="129">
        <v>366836</v>
      </c>
      <c r="S5" s="131">
        <v>126.81539558089807</v>
      </c>
      <c r="T5" s="98">
        <v>177922</v>
      </c>
    </row>
    <row r="6" spans="1:20" s="38" customFormat="1" x14ac:dyDescent="0.25">
      <c r="A6" s="38">
        <v>2</v>
      </c>
      <c r="B6" s="39" t="s">
        <v>24</v>
      </c>
      <c r="C6" s="71">
        <v>2.2700778744846541</v>
      </c>
      <c r="D6" s="129">
        <v>1.02</v>
      </c>
      <c r="E6" s="72">
        <v>141.55000000000001</v>
      </c>
      <c r="F6" s="73">
        <v>8994846</v>
      </c>
      <c r="G6" s="129">
        <v>14.91</v>
      </c>
      <c r="H6" s="129">
        <v>947497</v>
      </c>
      <c r="I6" s="136">
        <v>0.15191048722145301</v>
      </c>
      <c r="J6" s="129">
        <v>9653</v>
      </c>
      <c r="K6" s="52">
        <v>4513.2978723404294</v>
      </c>
      <c r="L6" s="52">
        <v>286793</v>
      </c>
      <c r="M6" s="66">
        <v>21.8</v>
      </c>
      <c r="N6" s="67">
        <f t="shared" si="0"/>
        <v>34</v>
      </c>
      <c r="O6" s="130">
        <f t="shared" si="1"/>
        <v>0.21515892420537899</v>
      </c>
      <c r="P6" s="67">
        <f t="shared" si="2"/>
        <v>34</v>
      </c>
      <c r="Q6" s="137">
        <v>120.37880838474101</v>
      </c>
      <c r="R6" s="129">
        <v>7649351</v>
      </c>
      <c r="S6" s="74">
        <v>114.51869722557298</v>
      </c>
      <c r="T6" s="98">
        <v>189872</v>
      </c>
    </row>
    <row r="7" spans="1:20" s="38" customFormat="1" x14ac:dyDescent="0.25">
      <c r="A7" s="38">
        <v>3</v>
      </c>
      <c r="B7" s="39" t="s">
        <v>46</v>
      </c>
      <c r="C7" s="71">
        <v>1.7923741156887223</v>
      </c>
      <c r="D7" s="129">
        <v>1.1100000000000001</v>
      </c>
      <c r="E7" s="72">
        <v>22.46</v>
      </c>
      <c r="F7" s="73">
        <v>688047</v>
      </c>
      <c r="G7" s="129">
        <v>0.49</v>
      </c>
      <c r="H7" s="129">
        <v>14914</v>
      </c>
      <c r="I7" s="136">
        <v>0.202233250620347</v>
      </c>
      <c r="J7" s="129">
        <v>6194</v>
      </c>
      <c r="K7" s="52">
        <v>2818.4014627138599</v>
      </c>
      <c r="L7" s="52">
        <v>86322</v>
      </c>
      <c r="M7" s="66">
        <v>5.8</v>
      </c>
      <c r="N7" s="67">
        <f t="shared" si="0"/>
        <v>43</v>
      </c>
      <c r="O7" s="130">
        <f t="shared" si="1"/>
        <v>1.9559902200488994E-2</v>
      </c>
      <c r="P7" s="67">
        <f t="shared" si="2"/>
        <v>43</v>
      </c>
      <c r="Q7" s="137">
        <v>113.459579469766</v>
      </c>
      <c r="R7" s="129">
        <v>3475040</v>
      </c>
      <c r="S7" s="74">
        <v>117.92061179898033</v>
      </c>
      <c r="T7" s="98">
        <v>161905</v>
      </c>
    </row>
    <row r="8" spans="1:20" s="38" customFormat="1" x14ac:dyDescent="0.25">
      <c r="A8" s="38">
        <v>4</v>
      </c>
      <c r="B8" s="39" t="s">
        <v>21</v>
      </c>
      <c r="C8" s="71">
        <v>2.0198089655920981</v>
      </c>
      <c r="D8" s="129">
        <v>0.27</v>
      </c>
      <c r="E8" s="72">
        <v>23.4</v>
      </c>
      <c r="F8" s="73">
        <v>732826</v>
      </c>
      <c r="G8" s="129">
        <v>3.25</v>
      </c>
      <c r="H8" s="129">
        <v>101744</v>
      </c>
      <c r="I8" s="136">
        <v>0.34777472702892498</v>
      </c>
      <c r="J8" s="129">
        <v>10893</v>
      </c>
      <c r="K8" s="52">
        <v>3749.37743439116</v>
      </c>
      <c r="L8" s="52">
        <v>117438</v>
      </c>
      <c r="M8" s="66">
        <v>77.400000000000006</v>
      </c>
      <c r="N8" s="67">
        <f t="shared" si="0"/>
        <v>3</v>
      </c>
      <c r="O8" s="130">
        <f t="shared" si="1"/>
        <v>0.89486552567237165</v>
      </c>
      <c r="P8" s="67">
        <f t="shared" si="2"/>
        <v>3</v>
      </c>
      <c r="Q8" s="137">
        <v>44.500478896622198</v>
      </c>
      <c r="R8" s="129">
        <v>1393844</v>
      </c>
      <c r="S8" s="74">
        <v>164.0102090422946</v>
      </c>
      <c r="T8" s="98">
        <v>337369</v>
      </c>
    </row>
    <row r="9" spans="1:20" s="38" customFormat="1" x14ac:dyDescent="0.25">
      <c r="A9" s="38">
        <v>5</v>
      </c>
      <c r="B9" s="39" t="s">
        <v>33</v>
      </c>
      <c r="C9" s="71">
        <v>1.7858888450926291</v>
      </c>
      <c r="D9" s="129">
        <v>1.26</v>
      </c>
      <c r="E9" s="72">
        <v>14.97</v>
      </c>
      <c r="F9" s="73">
        <v>390803</v>
      </c>
      <c r="G9" s="129">
        <v>1.23</v>
      </c>
      <c r="H9" s="129">
        <v>32027</v>
      </c>
      <c r="I9" s="136">
        <v>0.340483395257977</v>
      </c>
      <c r="J9" s="129">
        <v>8889</v>
      </c>
      <c r="K9" s="52">
        <v>4010.5718772742903</v>
      </c>
      <c r="L9" s="52">
        <v>104704</v>
      </c>
      <c r="M9" s="66">
        <v>45.5</v>
      </c>
      <c r="N9" s="67">
        <f t="shared" si="0"/>
        <v>18</v>
      </c>
      <c r="O9" s="130">
        <f t="shared" si="1"/>
        <v>0.50488997555012227</v>
      </c>
      <c r="P9" s="67">
        <f t="shared" si="2"/>
        <v>18</v>
      </c>
      <c r="Q9" s="137">
        <v>24.151683456544198</v>
      </c>
      <c r="R9" s="129">
        <v>630528</v>
      </c>
      <c r="S9" s="74">
        <v>146.73264311814859</v>
      </c>
      <c r="T9" s="98">
        <v>240935</v>
      </c>
    </row>
    <row r="10" spans="1:20" s="103" customFormat="1" x14ac:dyDescent="0.25">
      <c r="A10" s="103">
        <v>6</v>
      </c>
      <c r="B10" s="104" t="s">
        <v>45</v>
      </c>
      <c r="C10" s="105">
        <v>1.7347513159308197</v>
      </c>
      <c r="D10" s="129">
        <v>0.88</v>
      </c>
      <c r="E10" s="106">
        <v>8.81</v>
      </c>
      <c r="F10" s="107">
        <v>173310</v>
      </c>
      <c r="G10" s="129">
        <v>3.31</v>
      </c>
      <c r="H10" s="129">
        <v>65034</v>
      </c>
      <c r="I10" s="136">
        <v>0.23385866802236899</v>
      </c>
      <c r="J10" s="129">
        <v>4600</v>
      </c>
      <c r="K10" s="132">
        <v>3655.2109811896298</v>
      </c>
      <c r="L10" s="132">
        <v>71898</v>
      </c>
      <c r="M10" s="108">
        <v>29.1</v>
      </c>
      <c r="N10" s="109">
        <f t="shared" si="0"/>
        <v>28</v>
      </c>
      <c r="O10" s="133">
        <f t="shared" si="1"/>
        <v>0.30440097799511007</v>
      </c>
      <c r="P10" s="109">
        <f t="shared" si="2"/>
        <v>28</v>
      </c>
      <c r="Q10" s="137">
        <v>7.06944585663447</v>
      </c>
      <c r="R10" s="129">
        <v>139056</v>
      </c>
      <c r="S10" s="111">
        <v>271.46600566572238</v>
      </c>
      <c r="T10" s="112">
        <v>383310</v>
      </c>
    </row>
    <row r="11" spans="1:20" s="38" customFormat="1" x14ac:dyDescent="0.25">
      <c r="A11" s="38">
        <v>7</v>
      </c>
      <c r="B11" s="39" t="s">
        <v>8</v>
      </c>
      <c r="C11" s="71">
        <v>2.7328491719068282</v>
      </c>
      <c r="D11" s="129">
        <v>1.1100000000000001</v>
      </c>
      <c r="E11" s="72">
        <v>232.07</v>
      </c>
      <c r="F11" s="73">
        <v>46743401</v>
      </c>
      <c r="G11" s="129">
        <v>23.69</v>
      </c>
      <c r="H11" s="129">
        <v>4771928</v>
      </c>
      <c r="I11" s="136">
        <v>0.444805210924274</v>
      </c>
      <c r="J11" s="129">
        <v>89594</v>
      </c>
      <c r="K11" s="52">
        <v>3982.5938447942899</v>
      </c>
      <c r="L11" s="52">
        <v>802186</v>
      </c>
      <c r="M11" s="66">
        <v>6.3</v>
      </c>
      <c r="N11" s="67">
        <f t="shared" si="0"/>
        <v>42</v>
      </c>
      <c r="O11" s="130">
        <f t="shared" si="1"/>
        <v>2.5672371638141806E-2</v>
      </c>
      <c r="P11" s="67">
        <f t="shared" si="2"/>
        <v>42</v>
      </c>
      <c r="Q11" s="137">
        <v>1248.1243254246001</v>
      </c>
      <c r="R11" s="129">
        <v>251400946</v>
      </c>
      <c r="S11" s="74">
        <v>97.697350993377484</v>
      </c>
      <c r="T11" s="98">
        <v>147523</v>
      </c>
    </row>
    <row r="12" spans="1:20" s="38" customFormat="1" x14ac:dyDescent="0.25">
      <c r="A12" s="38">
        <v>8</v>
      </c>
      <c r="B12" s="39" t="s">
        <v>30</v>
      </c>
      <c r="C12" s="71">
        <v>1.8891065001058649</v>
      </c>
      <c r="D12" s="129">
        <v>0.64</v>
      </c>
      <c r="E12" s="72">
        <v>13.71</v>
      </c>
      <c r="F12" s="73">
        <v>287908</v>
      </c>
      <c r="G12" s="129">
        <v>0.27</v>
      </c>
      <c r="H12" s="129">
        <v>5772</v>
      </c>
      <c r="I12" s="136">
        <v>0.477165579313301</v>
      </c>
      <c r="J12" s="129">
        <v>10020</v>
      </c>
      <c r="K12" s="52">
        <v>3512.5958378970399</v>
      </c>
      <c r="L12" s="52">
        <v>73761</v>
      </c>
      <c r="M12" s="66">
        <v>55.2</v>
      </c>
      <c r="N12" s="67">
        <f t="shared" si="0"/>
        <v>12</v>
      </c>
      <c r="O12" s="130">
        <f t="shared" si="1"/>
        <v>0.62347188264058684</v>
      </c>
      <c r="P12" s="67">
        <f t="shared" si="2"/>
        <v>12</v>
      </c>
      <c r="Q12" s="137">
        <v>10.9772370112863</v>
      </c>
      <c r="R12" s="129">
        <v>230511</v>
      </c>
      <c r="S12" s="74">
        <v>117.41780376868095</v>
      </c>
      <c r="T12" s="98">
        <v>180706</v>
      </c>
    </row>
    <row r="13" spans="1:20" s="38" customFormat="1" x14ac:dyDescent="0.25">
      <c r="A13" s="38">
        <v>9</v>
      </c>
      <c r="B13" s="39" t="s">
        <v>34</v>
      </c>
      <c r="C13" s="71">
        <v>1.7156723244232137</v>
      </c>
      <c r="D13" s="129">
        <v>0.89</v>
      </c>
      <c r="E13" s="72">
        <v>6.72</v>
      </c>
      <c r="F13" s="73">
        <v>350046</v>
      </c>
      <c r="G13" s="129">
        <v>0.89</v>
      </c>
      <c r="H13" s="129">
        <v>46156</v>
      </c>
      <c r="I13" s="136">
        <v>0.231137057592226</v>
      </c>
      <c r="J13" s="129">
        <v>12036</v>
      </c>
      <c r="K13" s="52">
        <v>2967.91043342999</v>
      </c>
      <c r="L13" s="52">
        <v>154548</v>
      </c>
      <c r="M13" s="66">
        <v>56.1</v>
      </c>
      <c r="N13" s="67">
        <f t="shared" si="0"/>
        <v>11</v>
      </c>
      <c r="O13" s="130">
        <f t="shared" si="1"/>
        <v>0.63447432762836187</v>
      </c>
      <c r="P13" s="67">
        <f t="shared" si="2"/>
        <v>11</v>
      </c>
      <c r="Q13" s="137">
        <v>20.171009928369799</v>
      </c>
      <c r="R13" s="129">
        <v>1050365</v>
      </c>
      <c r="S13" s="74">
        <v>126.48643556895253</v>
      </c>
      <c r="T13" s="98">
        <v>335695</v>
      </c>
    </row>
    <row r="14" spans="1:20" s="38" customFormat="1" x14ac:dyDescent="0.25">
      <c r="A14" s="38">
        <v>10</v>
      </c>
      <c r="B14" s="39" t="s">
        <v>49</v>
      </c>
      <c r="C14" s="71">
        <v>1.8062692476902771</v>
      </c>
      <c r="D14" s="129">
        <v>1.1599999999999999</v>
      </c>
      <c r="E14" s="72">
        <v>20.83</v>
      </c>
      <c r="F14" s="73">
        <v>277190</v>
      </c>
      <c r="G14" s="129">
        <v>2.85</v>
      </c>
      <c r="H14" s="129">
        <v>37910</v>
      </c>
      <c r="I14" s="136">
        <v>0.101224919215451</v>
      </c>
      <c r="J14" s="129">
        <v>1347</v>
      </c>
      <c r="K14" s="52">
        <v>3295.7090253250199</v>
      </c>
      <c r="L14" s="52">
        <v>43856</v>
      </c>
      <c r="M14" s="66">
        <v>84.5</v>
      </c>
      <c r="N14" s="67">
        <f t="shared" si="0"/>
        <v>2</v>
      </c>
      <c r="O14" s="130">
        <f t="shared" si="1"/>
        <v>0.98166259168704162</v>
      </c>
      <c r="P14" s="67">
        <f t="shared" si="2"/>
        <v>2</v>
      </c>
      <c r="Q14" s="137">
        <v>6.9221462388216697</v>
      </c>
      <c r="R14" s="129">
        <v>92113</v>
      </c>
      <c r="S14" s="74">
        <v>201.43628088426527</v>
      </c>
      <c r="T14" s="98">
        <v>309809</v>
      </c>
    </row>
    <row r="15" spans="1:20" s="38" customFormat="1" x14ac:dyDescent="0.25">
      <c r="A15" s="38">
        <v>11</v>
      </c>
      <c r="B15" s="39" t="s">
        <v>16</v>
      </c>
      <c r="C15" s="71">
        <v>2.3095188776951323</v>
      </c>
      <c r="D15" s="129">
        <v>1.35</v>
      </c>
      <c r="E15" s="72">
        <v>123.18</v>
      </c>
      <c r="F15" s="73">
        <v>4422946</v>
      </c>
      <c r="G15" s="129">
        <v>7.47</v>
      </c>
      <c r="H15" s="129">
        <v>268082</v>
      </c>
      <c r="I15" s="136">
        <v>0.275135074917841</v>
      </c>
      <c r="J15" s="129">
        <v>9879</v>
      </c>
      <c r="K15" s="52">
        <v>4182.4764663287506</v>
      </c>
      <c r="L15" s="52">
        <v>150176</v>
      </c>
      <c r="M15" s="66">
        <v>18.600000000000001</v>
      </c>
      <c r="N15" s="67">
        <f t="shared" si="0"/>
        <v>38</v>
      </c>
      <c r="O15" s="130">
        <f t="shared" si="1"/>
        <v>0.17603911980440101</v>
      </c>
      <c r="P15" s="67">
        <f t="shared" si="2"/>
        <v>38</v>
      </c>
      <c r="Q15" s="137">
        <v>94.4313763716371</v>
      </c>
      <c r="R15" s="129">
        <v>3390653</v>
      </c>
      <c r="S15" s="74">
        <v>174.79349363507779</v>
      </c>
      <c r="T15" s="98">
        <v>123579</v>
      </c>
    </row>
    <row r="16" spans="1:20" s="38" customFormat="1" x14ac:dyDescent="0.25">
      <c r="A16" s="38">
        <v>12</v>
      </c>
      <c r="B16" s="39" t="s">
        <v>38</v>
      </c>
      <c r="C16" s="71">
        <v>1.7438500994452004</v>
      </c>
      <c r="D16" s="129">
        <v>1.03</v>
      </c>
      <c r="E16" s="72">
        <v>9.35</v>
      </c>
      <c r="F16" s="73">
        <v>315987</v>
      </c>
      <c r="G16" s="129">
        <v>1.25</v>
      </c>
      <c r="H16" s="129">
        <v>42254</v>
      </c>
      <c r="I16" s="136">
        <v>0.296009229950004</v>
      </c>
      <c r="J16" s="129">
        <v>10006</v>
      </c>
      <c r="K16" s="52">
        <v>3514.3330473626602</v>
      </c>
      <c r="L16" s="52">
        <v>118795</v>
      </c>
      <c r="M16" s="66">
        <v>76.400000000000006</v>
      </c>
      <c r="N16" s="67">
        <f t="shared" si="0"/>
        <v>4</v>
      </c>
      <c r="O16" s="130">
        <f t="shared" si="1"/>
        <v>0.88264058679706603</v>
      </c>
      <c r="P16" s="67">
        <f t="shared" si="2"/>
        <v>4</v>
      </c>
      <c r="Q16" s="137">
        <v>20.1786823654705</v>
      </c>
      <c r="R16" s="129">
        <v>682100</v>
      </c>
      <c r="S16" s="74">
        <v>164.11371914204776</v>
      </c>
      <c r="T16" s="98">
        <v>405525</v>
      </c>
    </row>
    <row r="17" spans="1:20" s="38" customFormat="1" x14ac:dyDescent="0.25">
      <c r="A17" s="38">
        <v>13</v>
      </c>
      <c r="B17" s="39" t="s">
        <v>22</v>
      </c>
      <c r="C17" s="71">
        <v>2.2324950954164438</v>
      </c>
      <c r="D17" s="129">
        <v>0.7</v>
      </c>
      <c r="E17" s="72">
        <v>52.83</v>
      </c>
      <c r="F17" s="73">
        <v>5766985</v>
      </c>
      <c r="G17" s="129">
        <v>3.39</v>
      </c>
      <c r="H17" s="129">
        <v>370354</v>
      </c>
      <c r="I17" s="136">
        <v>0.114542489647843</v>
      </c>
      <c r="J17" s="129">
        <v>12503</v>
      </c>
      <c r="K17" s="52">
        <v>4125.7924438418404</v>
      </c>
      <c r="L17" s="52">
        <v>450355</v>
      </c>
      <c r="M17" s="66">
        <v>30.7</v>
      </c>
      <c r="N17" s="67">
        <f t="shared" si="0"/>
        <v>25</v>
      </c>
      <c r="O17" s="130">
        <f t="shared" si="1"/>
        <v>0.32396088019559904</v>
      </c>
      <c r="P17" s="67">
        <f t="shared" si="2"/>
        <v>25</v>
      </c>
      <c r="Q17" s="137">
        <v>32.625389351020601</v>
      </c>
      <c r="R17" s="129">
        <v>3561257</v>
      </c>
      <c r="S17" s="74">
        <v>111.80977312390925</v>
      </c>
      <c r="T17" s="98">
        <v>64067</v>
      </c>
    </row>
    <row r="18" spans="1:20" s="38" customFormat="1" x14ac:dyDescent="0.25">
      <c r="A18" s="38">
        <v>14</v>
      </c>
      <c r="B18" s="39" t="s">
        <v>26</v>
      </c>
      <c r="C18" s="71">
        <v>1.9042844120328168</v>
      </c>
      <c r="D18" s="129">
        <v>0.81</v>
      </c>
      <c r="E18" s="72">
        <v>20.010000000000002</v>
      </c>
      <c r="F18" s="73">
        <v>892469</v>
      </c>
      <c r="G18" s="129">
        <v>5.9</v>
      </c>
      <c r="H18" s="129">
        <v>262995</v>
      </c>
      <c r="I18" s="136">
        <v>6.1911382186743198E-2</v>
      </c>
      <c r="J18" s="129">
        <v>2761</v>
      </c>
      <c r="K18" s="52">
        <v>3653.6236433760896</v>
      </c>
      <c r="L18" s="52">
        <v>162937</v>
      </c>
      <c r="M18" s="66">
        <v>23.3</v>
      </c>
      <c r="N18" s="67">
        <f t="shared" si="0"/>
        <v>32</v>
      </c>
      <c r="O18" s="130">
        <f t="shared" si="1"/>
        <v>0.23349633251833743</v>
      </c>
      <c r="P18" s="67">
        <f t="shared" si="2"/>
        <v>32</v>
      </c>
      <c r="Q18" s="137">
        <v>38.3492241456633</v>
      </c>
      <c r="R18" s="129">
        <v>1710222</v>
      </c>
      <c r="S18" s="74">
        <v>183.73371335504885</v>
      </c>
      <c r="T18" s="98">
        <v>451250</v>
      </c>
    </row>
    <row r="19" spans="1:20" s="38" customFormat="1" x14ac:dyDescent="0.25">
      <c r="A19" s="38">
        <v>15</v>
      </c>
      <c r="B19" s="39" t="s">
        <v>18</v>
      </c>
      <c r="C19" s="71">
        <v>1.9422013334790689</v>
      </c>
      <c r="D19" s="129">
        <v>0.69</v>
      </c>
      <c r="E19" s="72">
        <v>11.48</v>
      </c>
      <c r="F19" s="73">
        <v>190843</v>
      </c>
      <c r="G19" s="129">
        <v>1.72</v>
      </c>
      <c r="H19" s="129">
        <v>28517</v>
      </c>
      <c r="I19" s="136">
        <v>0.82784764426259105</v>
      </c>
      <c r="J19" s="129">
        <v>13758</v>
      </c>
      <c r="K19" s="52">
        <v>5217.9433178891604</v>
      </c>
      <c r="L19" s="52">
        <v>86717</v>
      </c>
      <c r="M19" s="66">
        <v>68.599999999999994</v>
      </c>
      <c r="N19" s="67">
        <f t="shared" si="0"/>
        <v>6</v>
      </c>
      <c r="O19" s="130">
        <f t="shared" si="1"/>
        <v>0.78728606356968212</v>
      </c>
      <c r="P19" s="67">
        <f t="shared" si="2"/>
        <v>6</v>
      </c>
      <c r="Q19" s="137">
        <v>66.879174438895205</v>
      </c>
      <c r="R19" s="129">
        <v>1111465</v>
      </c>
      <c r="S19" s="74">
        <v>195.83787128712871</v>
      </c>
      <c r="T19" s="98">
        <v>158237</v>
      </c>
    </row>
    <row r="20" spans="1:20" s="38" customFormat="1" x14ac:dyDescent="0.25">
      <c r="A20" s="38">
        <v>16</v>
      </c>
      <c r="B20" s="39" t="s">
        <v>20</v>
      </c>
      <c r="C20" s="71">
        <v>2.4683669001751314</v>
      </c>
      <c r="D20" s="129">
        <v>0.67</v>
      </c>
      <c r="E20" s="72">
        <v>13.97</v>
      </c>
      <c r="F20" s="73">
        <v>630948</v>
      </c>
      <c r="G20" s="129">
        <v>2.95</v>
      </c>
      <c r="H20" s="129">
        <v>133476</v>
      </c>
      <c r="I20" s="136">
        <v>0.74376853942533305</v>
      </c>
      <c r="J20" s="129">
        <v>33599</v>
      </c>
      <c r="K20" s="52">
        <v>4344.31310045601</v>
      </c>
      <c r="L20" s="52">
        <v>196250</v>
      </c>
      <c r="M20" s="66">
        <v>22.7</v>
      </c>
      <c r="N20" s="67">
        <f t="shared" si="0"/>
        <v>33</v>
      </c>
      <c r="O20" s="130">
        <f t="shared" si="1"/>
        <v>0.22616136919315405</v>
      </c>
      <c r="P20" s="67">
        <f t="shared" si="2"/>
        <v>33</v>
      </c>
      <c r="Q20" s="137">
        <v>61.637202815778998</v>
      </c>
      <c r="R20" s="129">
        <v>2784399</v>
      </c>
      <c r="S20" s="74">
        <v>120.92814371257485</v>
      </c>
      <c r="T20" s="98">
        <v>181755</v>
      </c>
    </row>
    <row r="21" spans="1:20" s="38" customFormat="1" x14ac:dyDescent="0.25">
      <c r="A21" s="38">
        <v>17</v>
      </c>
      <c r="B21" s="39" t="s">
        <v>48</v>
      </c>
      <c r="C21" s="71">
        <v>1.8951998162609096</v>
      </c>
      <c r="D21" s="129">
        <v>0.62</v>
      </c>
      <c r="E21" s="72">
        <v>10.36</v>
      </c>
      <c r="F21" s="73">
        <v>250344</v>
      </c>
      <c r="G21" s="129">
        <v>0.79</v>
      </c>
      <c r="H21" s="129">
        <v>19146</v>
      </c>
      <c r="I21" s="136">
        <v>0.16134370345854701</v>
      </c>
      <c r="J21" s="129">
        <v>3900</v>
      </c>
      <c r="K21" s="52">
        <v>2600.77775939103</v>
      </c>
      <c r="L21" s="52">
        <v>62866</v>
      </c>
      <c r="M21" s="66">
        <v>29.7</v>
      </c>
      <c r="N21" s="67">
        <f t="shared" si="0"/>
        <v>27</v>
      </c>
      <c r="O21" s="130">
        <f t="shared" si="1"/>
        <v>0.31173594132029342</v>
      </c>
      <c r="P21" s="67">
        <f t="shared" si="2"/>
        <v>27</v>
      </c>
      <c r="Q21" s="137">
        <v>38.330878702631097</v>
      </c>
      <c r="R21" s="129">
        <v>926534</v>
      </c>
      <c r="S21" s="74">
        <v>106.5705329153605</v>
      </c>
      <c r="T21" s="98">
        <v>135984</v>
      </c>
    </row>
    <row r="22" spans="1:20" s="38" customFormat="1" x14ac:dyDescent="0.25">
      <c r="A22" s="38">
        <v>18</v>
      </c>
      <c r="B22" s="39" t="s">
        <v>12</v>
      </c>
      <c r="C22" s="71">
        <v>2.4296079524340395</v>
      </c>
      <c r="D22" s="129">
        <v>1.37</v>
      </c>
      <c r="E22" s="72">
        <v>57.37</v>
      </c>
      <c r="F22" s="73">
        <v>4801745</v>
      </c>
      <c r="G22" s="129">
        <v>67.33</v>
      </c>
      <c r="H22" s="129">
        <v>5635499</v>
      </c>
      <c r="I22" s="136">
        <v>0.42464575019713702</v>
      </c>
      <c r="J22" s="129">
        <v>35542</v>
      </c>
      <c r="K22" s="52">
        <v>4412.8414060073101</v>
      </c>
      <c r="L22" s="52">
        <v>369346</v>
      </c>
      <c r="M22" s="66">
        <v>20</v>
      </c>
      <c r="N22" s="67">
        <f t="shared" si="0"/>
        <v>35</v>
      </c>
      <c r="O22" s="130">
        <f t="shared" si="1"/>
        <v>0.19315403422982885</v>
      </c>
      <c r="P22" s="67">
        <f t="shared" si="2"/>
        <v>35</v>
      </c>
      <c r="Q22" s="137">
        <v>338.92720256158998</v>
      </c>
      <c r="R22" s="129">
        <v>28367529</v>
      </c>
      <c r="S22" s="74">
        <v>230.98477157360406</v>
      </c>
      <c r="T22" s="98">
        <v>136512</v>
      </c>
    </row>
    <row r="23" spans="1:20" s="38" customFormat="1" x14ac:dyDescent="0.25">
      <c r="A23" s="38">
        <v>19</v>
      </c>
      <c r="B23" s="39" t="s">
        <v>25</v>
      </c>
      <c r="C23" s="71">
        <v>2.2633062995096189</v>
      </c>
      <c r="D23" s="129">
        <v>1.4</v>
      </c>
      <c r="E23" s="72">
        <v>103.21</v>
      </c>
      <c r="F23" s="73">
        <v>5879127</v>
      </c>
      <c r="G23" s="129">
        <v>7.23</v>
      </c>
      <c r="H23" s="129">
        <v>411897</v>
      </c>
      <c r="I23" s="136">
        <v>0.199150310733471</v>
      </c>
      <c r="J23" s="129">
        <v>11344</v>
      </c>
      <c r="K23" s="52">
        <v>4120.7471647765205</v>
      </c>
      <c r="L23" s="52">
        <v>234726</v>
      </c>
      <c r="M23" s="66">
        <v>14.5</v>
      </c>
      <c r="N23" s="67">
        <f t="shared" si="0"/>
        <v>40</v>
      </c>
      <c r="O23" s="130">
        <f t="shared" si="1"/>
        <v>0.12591687041564795</v>
      </c>
      <c r="P23" s="67">
        <f t="shared" si="2"/>
        <v>40</v>
      </c>
      <c r="Q23" s="137">
        <v>220.74834099926301</v>
      </c>
      <c r="R23" s="129">
        <v>12574267</v>
      </c>
      <c r="S23" s="74">
        <v>94.527777777777771</v>
      </c>
      <c r="T23" s="98">
        <v>163344</v>
      </c>
    </row>
    <row r="24" spans="1:20" s="38" customFormat="1" x14ac:dyDescent="0.25">
      <c r="A24" s="38">
        <v>20</v>
      </c>
      <c r="B24" s="39" t="s">
        <v>35</v>
      </c>
      <c r="C24" s="71">
        <v>1.8891826708351944</v>
      </c>
      <c r="D24" s="129">
        <v>1.08</v>
      </c>
      <c r="E24" s="72">
        <v>17.91</v>
      </c>
      <c r="F24" s="73">
        <v>2897993</v>
      </c>
      <c r="G24" s="129">
        <v>5.56</v>
      </c>
      <c r="H24" s="129">
        <v>900187</v>
      </c>
      <c r="I24" s="136">
        <v>0.47263973696571199</v>
      </c>
      <c r="J24" s="129">
        <v>76475</v>
      </c>
      <c r="K24" s="52">
        <v>4428.3886677708806</v>
      </c>
      <c r="L24" s="52">
        <v>716531</v>
      </c>
      <c r="M24" s="66">
        <v>29.8</v>
      </c>
      <c r="N24" s="67">
        <f t="shared" si="0"/>
        <v>26</v>
      </c>
      <c r="O24" s="130">
        <f t="shared" si="1"/>
        <v>0.31295843520782402</v>
      </c>
      <c r="P24" s="67">
        <f t="shared" si="2"/>
        <v>26</v>
      </c>
      <c r="Q24" s="137">
        <v>66.967188697436399</v>
      </c>
      <c r="R24" s="129">
        <v>10835559</v>
      </c>
      <c r="S24" s="74">
        <v>542.49663954722325</v>
      </c>
      <c r="T24" s="98">
        <v>1533638</v>
      </c>
    </row>
    <row r="25" spans="1:20" s="75" customFormat="1" x14ac:dyDescent="0.25">
      <c r="A25" s="75">
        <v>21</v>
      </c>
      <c r="B25" s="76" t="s">
        <v>43</v>
      </c>
      <c r="C25" s="77">
        <v>1.8117848464766955</v>
      </c>
      <c r="D25" s="129">
        <v>0.88</v>
      </c>
      <c r="E25" s="78">
        <v>11.46</v>
      </c>
      <c r="F25" s="79">
        <v>165715</v>
      </c>
      <c r="G25" s="129">
        <v>4.12</v>
      </c>
      <c r="H25" s="129">
        <v>59545</v>
      </c>
      <c r="I25" s="136">
        <v>0.127472679485406</v>
      </c>
      <c r="J25" s="129">
        <v>1843</v>
      </c>
      <c r="K25" s="80">
        <v>3065.1542398672</v>
      </c>
      <c r="L25" s="80">
        <v>44316</v>
      </c>
      <c r="M25" s="68">
        <v>33</v>
      </c>
      <c r="N25" s="69">
        <f t="shared" si="0"/>
        <v>24</v>
      </c>
      <c r="O25" s="134">
        <f t="shared" si="1"/>
        <v>0.35207823960880197</v>
      </c>
      <c r="P25" s="69">
        <f t="shared" si="2"/>
        <v>24</v>
      </c>
      <c r="Q25" s="137">
        <v>1.66952552220224</v>
      </c>
      <c r="R25" s="129">
        <v>24138</v>
      </c>
      <c r="S25" s="81">
        <v>102.79749340369393</v>
      </c>
      <c r="T25" s="98">
        <v>155841</v>
      </c>
    </row>
    <row r="26" spans="1:20" s="38" customFormat="1" x14ac:dyDescent="0.25">
      <c r="A26" s="38">
        <v>22</v>
      </c>
      <c r="B26" s="39" t="s">
        <v>39</v>
      </c>
      <c r="C26" s="71">
        <v>1.803606557377049</v>
      </c>
      <c r="D26" s="129">
        <v>1.1599999999999999</v>
      </c>
      <c r="E26" s="72">
        <v>13.46</v>
      </c>
      <c r="F26" s="73">
        <v>218155</v>
      </c>
      <c r="G26" s="129">
        <v>6.12</v>
      </c>
      <c r="H26" s="129">
        <v>99203</v>
      </c>
      <c r="I26" s="136">
        <v>0.21402578178005299</v>
      </c>
      <c r="J26" s="129">
        <v>3470</v>
      </c>
      <c r="K26" s="52">
        <v>4043.3602664528498</v>
      </c>
      <c r="L26" s="52">
        <v>65555</v>
      </c>
      <c r="M26" s="66">
        <v>48.5</v>
      </c>
      <c r="N26" s="67">
        <f t="shared" si="0"/>
        <v>17</v>
      </c>
      <c r="O26" s="130">
        <f t="shared" si="1"/>
        <v>0.54156479217603914</v>
      </c>
      <c r="P26" s="67">
        <f t="shared" si="2"/>
        <v>17</v>
      </c>
      <c r="Q26" s="137">
        <v>27.706285079874199</v>
      </c>
      <c r="R26" s="129">
        <v>449202</v>
      </c>
      <c r="S26" s="81">
        <v>84.944181646168403</v>
      </c>
      <c r="T26" s="98">
        <v>89786</v>
      </c>
    </row>
    <row r="27" spans="1:20" s="38" customFormat="1" x14ac:dyDescent="0.25">
      <c r="A27" s="38">
        <v>23</v>
      </c>
      <c r="B27" s="39" t="s">
        <v>36</v>
      </c>
      <c r="C27" s="71">
        <v>1.7542295148797391</v>
      </c>
      <c r="D27" s="129">
        <v>0.76</v>
      </c>
      <c r="E27" s="72">
        <v>9.27</v>
      </c>
      <c r="F27" s="73">
        <v>477347</v>
      </c>
      <c r="G27" s="129">
        <v>1.17</v>
      </c>
      <c r="H27" s="129">
        <v>60434</v>
      </c>
      <c r="I27" s="136">
        <v>0.33249786274967003</v>
      </c>
      <c r="J27" s="129">
        <v>17113</v>
      </c>
      <c r="K27" s="52">
        <v>3181.1028211704402</v>
      </c>
      <c r="L27" s="52">
        <v>163725</v>
      </c>
      <c r="M27" s="66">
        <v>38.5</v>
      </c>
      <c r="N27" s="67">
        <f t="shared" si="0"/>
        <v>20</v>
      </c>
      <c r="O27" s="130">
        <f t="shared" si="1"/>
        <v>0.41931540342298285</v>
      </c>
      <c r="P27" s="67">
        <f t="shared" si="2"/>
        <v>20</v>
      </c>
      <c r="Q27" s="137">
        <v>17.3618753400171</v>
      </c>
      <c r="R27" s="129">
        <v>893581</v>
      </c>
      <c r="S27" s="74">
        <v>144.01994680851064</v>
      </c>
      <c r="T27" s="98">
        <v>324909</v>
      </c>
    </row>
    <row r="28" spans="1:20" s="38" customFormat="1" ht="17.25" customHeight="1" x14ac:dyDescent="0.25">
      <c r="A28" s="38">
        <v>24</v>
      </c>
      <c r="B28" s="39" t="s">
        <v>11</v>
      </c>
      <c r="C28" s="71">
        <v>3.2025179098187948</v>
      </c>
      <c r="D28" s="129">
        <v>0.28000000000000003</v>
      </c>
      <c r="E28" s="72">
        <v>38.729999999999997</v>
      </c>
      <c r="F28" s="73">
        <v>1471861</v>
      </c>
      <c r="G28" s="129">
        <v>17.809999999999999</v>
      </c>
      <c r="H28" s="129">
        <v>676777</v>
      </c>
      <c r="I28" s="136">
        <v>1.3775362509539699</v>
      </c>
      <c r="J28" s="129">
        <v>52345</v>
      </c>
      <c r="K28" s="52">
        <v>5644.1748467064899</v>
      </c>
      <c r="L28" s="52">
        <v>214473</v>
      </c>
      <c r="M28" s="66">
        <v>13.5</v>
      </c>
      <c r="N28" s="67">
        <f t="shared" si="0"/>
        <v>41</v>
      </c>
      <c r="O28" s="130">
        <f t="shared" si="1"/>
        <v>0.11369193154034231</v>
      </c>
      <c r="P28" s="67">
        <f t="shared" si="2"/>
        <v>41</v>
      </c>
      <c r="Q28" s="137">
        <v>173.13260875286201</v>
      </c>
      <c r="R28" s="129">
        <v>6578866</v>
      </c>
      <c r="S28" s="74">
        <v>343.9518449030644</v>
      </c>
      <c r="T28" s="98">
        <v>549979</v>
      </c>
    </row>
    <row r="29" spans="1:20" s="38" customFormat="1" ht="17.25" customHeight="1" x14ac:dyDescent="0.25">
      <c r="A29" s="38">
        <v>25</v>
      </c>
      <c r="B29" s="39" t="s">
        <v>15</v>
      </c>
      <c r="C29" s="71">
        <v>2.3836837678721614</v>
      </c>
      <c r="D29" s="129">
        <v>0.8</v>
      </c>
      <c r="E29" s="72">
        <v>117.98</v>
      </c>
      <c r="F29" s="73">
        <v>10120734</v>
      </c>
      <c r="G29" s="129">
        <v>8.98</v>
      </c>
      <c r="H29" s="129">
        <v>770382</v>
      </c>
      <c r="I29" s="136">
        <v>0.12489217354813099</v>
      </c>
      <c r="J29" s="129">
        <v>10714</v>
      </c>
      <c r="K29" s="52">
        <v>4498.0766092369404</v>
      </c>
      <c r="L29" s="52">
        <v>385872</v>
      </c>
      <c r="M29" s="66">
        <v>19.100000000000001</v>
      </c>
      <c r="N29" s="67">
        <f t="shared" si="0"/>
        <v>37</v>
      </c>
      <c r="O29" s="130">
        <f t="shared" si="1"/>
        <v>0.18215158924205382</v>
      </c>
      <c r="P29" s="67">
        <f t="shared" si="2"/>
        <v>37</v>
      </c>
      <c r="Q29" s="137">
        <v>104.002482922621</v>
      </c>
      <c r="R29" s="129">
        <v>8921957</v>
      </c>
      <c r="S29" s="74">
        <v>210.85441310282076</v>
      </c>
      <c r="T29" s="98">
        <v>231729</v>
      </c>
    </row>
    <row r="30" spans="1:20" s="38" customFormat="1" ht="17.25" customHeight="1" x14ac:dyDescent="0.25">
      <c r="A30" s="38">
        <v>26</v>
      </c>
      <c r="B30" s="39" t="s">
        <v>44</v>
      </c>
      <c r="C30" s="71">
        <v>1.7930545492185075</v>
      </c>
      <c r="D30" s="129">
        <v>1.04</v>
      </c>
      <c r="E30" s="72">
        <v>10.45</v>
      </c>
      <c r="F30" s="73">
        <v>461672</v>
      </c>
      <c r="G30" s="129">
        <v>2.64</v>
      </c>
      <c r="H30" s="129">
        <v>116832</v>
      </c>
      <c r="I30" s="136">
        <v>0.31653015973573501</v>
      </c>
      <c r="J30" s="129">
        <v>13990</v>
      </c>
      <c r="K30" s="52">
        <v>3291.07651929952</v>
      </c>
      <c r="L30" s="52">
        <v>145459</v>
      </c>
      <c r="M30" s="66">
        <v>26.7</v>
      </c>
      <c r="N30" s="67">
        <f t="shared" si="0"/>
        <v>29</v>
      </c>
      <c r="O30" s="130">
        <f t="shared" si="1"/>
        <v>0.27506112469437655</v>
      </c>
      <c r="P30" s="67">
        <f t="shared" si="2"/>
        <v>29</v>
      </c>
      <c r="Q30" s="137">
        <v>48.209421240780102</v>
      </c>
      <c r="R30" s="129">
        <v>2130760</v>
      </c>
      <c r="S30" s="74">
        <v>177.2557221783741</v>
      </c>
      <c r="T30" s="98">
        <v>224583</v>
      </c>
    </row>
    <row r="31" spans="1:20" s="38" customFormat="1" ht="17.25" customHeight="1" x14ac:dyDescent="0.25">
      <c r="A31" s="38">
        <v>27</v>
      </c>
      <c r="B31" s="39" t="s">
        <v>37</v>
      </c>
      <c r="C31" s="71">
        <v>2.0348451327433628</v>
      </c>
      <c r="D31" s="129">
        <v>0.97</v>
      </c>
      <c r="E31" s="72">
        <v>37.25</v>
      </c>
      <c r="F31" s="73">
        <v>1130105</v>
      </c>
      <c r="G31" s="129">
        <v>81.62</v>
      </c>
      <c r="H31" s="129">
        <v>2476193</v>
      </c>
      <c r="I31" s="136">
        <v>0.16972673632857599</v>
      </c>
      <c r="J31" s="129">
        <v>5149</v>
      </c>
      <c r="K31" s="52">
        <v>4185.21936908725</v>
      </c>
      <c r="L31" s="52">
        <v>126967</v>
      </c>
      <c r="M31" s="66">
        <v>25</v>
      </c>
      <c r="N31" s="67">
        <f t="shared" si="0"/>
        <v>30</v>
      </c>
      <c r="O31" s="130">
        <f t="shared" si="1"/>
        <v>0.25427872860635697</v>
      </c>
      <c r="P31" s="67">
        <f t="shared" si="2"/>
        <v>30</v>
      </c>
      <c r="Q31" s="137">
        <v>83.213930184263404</v>
      </c>
      <c r="R31" s="129">
        <v>2524461</v>
      </c>
      <c r="S31" s="74">
        <v>173.40088105726872</v>
      </c>
      <c r="T31" s="98">
        <v>39362</v>
      </c>
    </row>
    <row r="32" spans="1:20" s="38" customFormat="1" ht="17.25" customHeight="1" x14ac:dyDescent="0.25">
      <c r="A32" s="38">
        <v>28</v>
      </c>
      <c r="B32" s="39" t="s">
        <v>42</v>
      </c>
      <c r="C32" s="71">
        <v>1.6867275348390198</v>
      </c>
      <c r="D32" s="129">
        <v>0.62</v>
      </c>
      <c r="E32" s="72">
        <v>7.7</v>
      </c>
      <c r="F32" s="73">
        <v>224387</v>
      </c>
      <c r="G32" s="129">
        <v>0.53</v>
      </c>
      <c r="H32" s="129">
        <v>15559</v>
      </c>
      <c r="I32" s="136">
        <v>0.26986578793807697</v>
      </c>
      <c r="J32" s="129">
        <v>7862</v>
      </c>
      <c r="K32" s="52">
        <v>3495.52054371331</v>
      </c>
      <c r="L32" s="52">
        <v>101835</v>
      </c>
      <c r="M32" s="66">
        <v>51</v>
      </c>
      <c r="N32" s="67">
        <f t="shared" si="0"/>
        <v>14</v>
      </c>
      <c r="O32" s="130">
        <f t="shared" si="1"/>
        <v>0.57212713936430315</v>
      </c>
      <c r="P32" s="67">
        <f t="shared" si="2"/>
        <v>14</v>
      </c>
      <c r="Q32" s="137">
        <v>49.048398723097499</v>
      </c>
      <c r="R32" s="129">
        <v>1428927</v>
      </c>
      <c r="S32" s="74">
        <v>104.41841680129241</v>
      </c>
      <c r="T32" s="98">
        <v>129270</v>
      </c>
    </row>
    <row r="33" spans="1:20" s="38" customFormat="1" ht="17.25" customHeight="1" x14ac:dyDescent="0.25">
      <c r="A33" s="38">
        <v>29</v>
      </c>
      <c r="B33" s="39" t="s">
        <v>40</v>
      </c>
      <c r="C33" s="71">
        <v>1.7685072020951549</v>
      </c>
      <c r="D33" s="129">
        <v>0.89</v>
      </c>
      <c r="E33" s="72">
        <v>6.38</v>
      </c>
      <c r="F33" s="73">
        <v>134172</v>
      </c>
      <c r="G33" s="129">
        <v>0</v>
      </c>
      <c r="H33" s="129">
        <v>0</v>
      </c>
      <c r="I33" s="136">
        <v>0.165660789811339</v>
      </c>
      <c r="J33" s="129">
        <v>3486</v>
      </c>
      <c r="K33" s="52">
        <v>3436.6297581143403</v>
      </c>
      <c r="L33" s="52">
        <v>72317</v>
      </c>
      <c r="M33" s="66">
        <v>57.8</v>
      </c>
      <c r="N33" s="67">
        <f t="shared" si="0"/>
        <v>10</v>
      </c>
      <c r="O33" s="130">
        <f t="shared" si="1"/>
        <v>0.65525672371638133</v>
      </c>
      <c r="P33" s="67">
        <f t="shared" si="2"/>
        <v>10</v>
      </c>
      <c r="Q33" s="137">
        <v>22.101886613125501</v>
      </c>
      <c r="R33" s="129">
        <v>465090</v>
      </c>
      <c r="S33" s="74">
        <v>105.58195488721805</v>
      </c>
      <c r="T33" s="98">
        <v>140424</v>
      </c>
    </row>
    <row r="34" spans="1:20" s="38" customFormat="1" ht="17.25" customHeight="1" x14ac:dyDescent="0.25">
      <c r="A34" s="38">
        <v>30</v>
      </c>
      <c r="B34" s="39" t="s">
        <v>10</v>
      </c>
      <c r="C34" s="71">
        <v>2.5567298454013452</v>
      </c>
      <c r="D34" s="129">
        <v>1.1399999999999999</v>
      </c>
      <c r="E34" s="72">
        <v>88.64</v>
      </c>
      <c r="F34" s="73">
        <v>24271044</v>
      </c>
      <c r="G34" s="129">
        <v>31.11</v>
      </c>
      <c r="H34" s="129">
        <v>8517277</v>
      </c>
      <c r="I34" s="136">
        <v>7.3921221307134605E-2</v>
      </c>
      <c r="J34" s="129">
        <v>20240</v>
      </c>
      <c r="K34" s="52">
        <v>4615.9456547542995</v>
      </c>
      <c r="L34" s="52">
        <v>1263869</v>
      </c>
      <c r="M34" s="66">
        <v>5.6</v>
      </c>
      <c r="N34" s="67">
        <f t="shared" si="0"/>
        <v>44</v>
      </c>
      <c r="O34" s="130">
        <f t="shared" si="1"/>
        <v>1.7114914425427868E-2</v>
      </c>
      <c r="P34" s="67">
        <f t="shared" si="2"/>
        <v>44</v>
      </c>
      <c r="Q34" s="137">
        <v>706.737404357115</v>
      </c>
      <c r="R34" s="129">
        <v>193508235</v>
      </c>
      <c r="S34" s="74">
        <v>92.669291338582681</v>
      </c>
      <c r="T34" s="98">
        <v>164766</v>
      </c>
    </row>
    <row r="35" spans="1:20" s="38" customFormat="1" ht="17.25" customHeight="1" x14ac:dyDescent="0.25">
      <c r="A35" s="38">
        <v>31</v>
      </c>
      <c r="B35" s="39" t="s">
        <v>14</v>
      </c>
      <c r="C35" s="71">
        <v>2.5001402978631555</v>
      </c>
      <c r="D35" s="129">
        <v>0.59</v>
      </c>
      <c r="E35" s="72">
        <v>160.29</v>
      </c>
      <c r="F35" s="73">
        <v>2193621</v>
      </c>
      <c r="G35" s="129">
        <v>18.89</v>
      </c>
      <c r="H35" s="129">
        <v>258451</v>
      </c>
      <c r="I35" s="136">
        <v>0.170551698940446</v>
      </c>
      <c r="J35" s="129">
        <v>2334</v>
      </c>
      <c r="K35" s="52">
        <v>4453.1238582389497</v>
      </c>
      <c r="L35" s="52">
        <v>60941</v>
      </c>
      <c r="M35" s="66">
        <v>4.2</v>
      </c>
      <c r="N35" s="67">
        <f t="shared" si="0"/>
        <v>45</v>
      </c>
      <c r="O35" s="130">
        <f t="shared" si="1"/>
        <v>0</v>
      </c>
      <c r="P35" s="67">
        <f t="shared" si="2"/>
        <v>45</v>
      </c>
      <c r="Q35" s="137">
        <v>409.83829009864797</v>
      </c>
      <c r="R35" s="129">
        <v>5608637</v>
      </c>
      <c r="S35" s="74">
        <v>120.43470935130581</v>
      </c>
      <c r="T35" s="98">
        <v>142956</v>
      </c>
    </row>
    <row r="36" spans="1:20" s="38" customFormat="1" ht="17.25" customHeight="1" x14ac:dyDescent="0.25">
      <c r="A36" s="38">
        <v>32</v>
      </c>
      <c r="B36" s="39" t="s">
        <v>17</v>
      </c>
      <c r="C36" s="71">
        <v>2.267625831849283</v>
      </c>
      <c r="D36" s="129">
        <v>1.0900000000000001</v>
      </c>
      <c r="E36" s="72">
        <v>111.06</v>
      </c>
      <c r="F36" s="73">
        <v>6572994</v>
      </c>
      <c r="G36" s="129">
        <v>21.96</v>
      </c>
      <c r="H36" s="129">
        <v>1299634</v>
      </c>
      <c r="I36" s="136">
        <v>0.16300564360785399</v>
      </c>
      <c r="J36" s="129">
        <v>9647</v>
      </c>
      <c r="K36" s="52">
        <v>3827.5320198709101</v>
      </c>
      <c r="L36" s="52">
        <v>226521</v>
      </c>
      <c r="M36" s="66">
        <v>19.7</v>
      </c>
      <c r="N36" s="67">
        <f t="shared" si="0"/>
        <v>36</v>
      </c>
      <c r="O36" s="130">
        <f t="shared" si="1"/>
        <v>0.18948655256723718</v>
      </c>
      <c r="P36" s="67">
        <f t="shared" si="2"/>
        <v>36</v>
      </c>
      <c r="Q36" s="137">
        <v>120.85210030076701</v>
      </c>
      <c r="R36" s="129">
        <v>7152269</v>
      </c>
      <c r="S36" s="74">
        <v>117.5428759894459</v>
      </c>
      <c r="T36" s="98">
        <v>178195</v>
      </c>
    </row>
    <row r="37" spans="1:20" s="38" customFormat="1" ht="17.25" customHeight="1" x14ac:dyDescent="0.25">
      <c r="A37" s="38">
        <v>33</v>
      </c>
      <c r="B37" s="39" t="s">
        <v>29</v>
      </c>
      <c r="C37" s="71">
        <v>2.078918977235948</v>
      </c>
      <c r="D37" s="129">
        <v>0.46</v>
      </c>
      <c r="E37" s="72">
        <v>10.82</v>
      </c>
      <c r="F37" s="73">
        <v>326992</v>
      </c>
      <c r="G37" s="129">
        <v>3.63</v>
      </c>
      <c r="H37" s="129">
        <v>109599</v>
      </c>
      <c r="I37" s="136">
        <v>1.0446531935302501</v>
      </c>
      <c r="J37" s="129">
        <v>31583</v>
      </c>
      <c r="K37" s="52">
        <v>4592.8621043230896</v>
      </c>
      <c r="L37" s="52">
        <v>138856</v>
      </c>
      <c r="M37" s="66">
        <v>61.2</v>
      </c>
      <c r="N37" s="67">
        <f t="shared" si="0"/>
        <v>8</v>
      </c>
      <c r="O37" s="130">
        <f t="shared" si="1"/>
        <v>0.69682151589242058</v>
      </c>
      <c r="P37" s="67">
        <f t="shared" si="2"/>
        <v>8</v>
      </c>
      <c r="Q37" s="137">
        <v>28.381933648662098</v>
      </c>
      <c r="R37" s="129">
        <v>858071</v>
      </c>
      <c r="S37" s="74">
        <v>179.34471468662301</v>
      </c>
      <c r="T37" s="98">
        <v>383439</v>
      </c>
    </row>
    <row r="38" spans="1:20" s="38" customFormat="1" ht="17.25" customHeight="1" x14ac:dyDescent="0.25">
      <c r="A38" s="38">
        <v>34</v>
      </c>
      <c r="B38" s="39" t="s">
        <v>50</v>
      </c>
      <c r="C38" s="71">
        <v>1.8484330192544038</v>
      </c>
      <c r="D38" s="129">
        <v>1.1100000000000001</v>
      </c>
      <c r="E38" s="72">
        <v>4.05</v>
      </c>
      <c r="F38" s="73">
        <v>108261</v>
      </c>
      <c r="G38" s="129">
        <v>0.02</v>
      </c>
      <c r="H38" s="129">
        <v>406</v>
      </c>
      <c r="I38" s="136">
        <v>0.246354595079638</v>
      </c>
      <c r="J38" s="129">
        <v>6589</v>
      </c>
      <c r="K38" s="52">
        <v>2778.1724369999301</v>
      </c>
      <c r="L38" s="52">
        <v>74305</v>
      </c>
      <c r="M38" s="66">
        <v>66.3</v>
      </c>
      <c r="N38" s="67">
        <f t="shared" si="0"/>
        <v>7</v>
      </c>
      <c r="O38" s="130">
        <f t="shared" si="1"/>
        <v>0.75916870415647919</v>
      </c>
      <c r="P38" s="67">
        <f t="shared" si="2"/>
        <v>7</v>
      </c>
      <c r="Q38" s="137">
        <v>3.7183504075375802</v>
      </c>
      <c r="R38" s="129">
        <v>99451</v>
      </c>
      <c r="S38" s="74">
        <v>91.456521739130437</v>
      </c>
      <c r="T38" s="98">
        <v>105175</v>
      </c>
    </row>
    <row r="39" spans="1:20" s="38" customFormat="1" ht="17.25" customHeight="1" x14ac:dyDescent="0.25">
      <c r="A39" s="38">
        <v>35</v>
      </c>
      <c r="B39" s="39" t="s">
        <v>27</v>
      </c>
      <c r="C39" s="71">
        <v>1.9473950795947901</v>
      </c>
      <c r="D39" s="129">
        <v>1.19</v>
      </c>
      <c r="E39" s="72">
        <v>20.309999999999999</v>
      </c>
      <c r="F39" s="73">
        <v>632441</v>
      </c>
      <c r="G39" s="129">
        <v>3.12</v>
      </c>
      <c r="H39" s="129">
        <v>97169</v>
      </c>
      <c r="I39" s="136">
        <v>0.41609940919599298</v>
      </c>
      <c r="J39" s="129">
        <v>12959</v>
      </c>
      <c r="K39" s="52">
        <v>5328.8916003082495</v>
      </c>
      <c r="L39" s="52">
        <v>165963</v>
      </c>
      <c r="M39" s="66">
        <v>73.7</v>
      </c>
      <c r="N39" s="67">
        <f t="shared" si="0"/>
        <v>5</v>
      </c>
      <c r="O39" s="130">
        <f t="shared" si="1"/>
        <v>0.84963325183374083</v>
      </c>
      <c r="P39" s="67">
        <f t="shared" si="2"/>
        <v>5</v>
      </c>
      <c r="Q39" s="137">
        <v>32.664012329822803</v>
      </c>
      <c r="R39" s="129">
        <v>1017288</v>
      </c>
      <c r="S39" s="74">
        <v>196.97471264367817</v>
      </c>
      <c r="T39" s="98">
        <v>428420</v>
      </c>
    </row>
    <row r="40" spans="1:20" s="38" customFormat="1" ht="17.25" customHeight="1" x14ac:dyDescent="0.25">
      <c r="A40" s="38">
        <v>36</v>
      </c>
      <c r="B40" s="39" t="s">
        <v>41</v>
      </c>
      <c r="C40" s="71">
        <v>2.3108067729083666</v>
      </c>
      <c r="D40" s="129">
        <v>1.28</v>
      </c>
      <c r="E40" s="72">
        <v>124.98</v>
      </c>
      <c r="F40" s="73">
        <v>4542814</v>
      </c>
      <c r="G40" s="129">
        <v>11.95</v>
      </c>
      <c r="H40" s="129">
        <v>434491</v>
      </c>
      <c r="I40" s="136">
        <v>0.14757751671389699</v>
      </c>
      <c r="J40" s="129">
        <v>5364</v>
      </c>
      <c r="K40" s="52">
        <v>3746.4715107161501</v>
      </c>
      <c r="L40" s="52">
        <v>136173</v>
      </c>
      <c r="M40" s="66">
        <v>17.399999999999999</v>
      </c>
      <c r="N40" s="67">
        <f t="shared" si="0"/>
        <v>39</v>
      </c>
      <c r="O40" s="130">
        <f t="shared" si="1"/>
        <v>0.16136919315403422</v>
      </c>
      <c r="P40" s="67">
        <f t="shared" si="2"/>
        <v>39</v>
      </c>
      <c r="Q40" s="137">
        <v>59.020496877321399</v>
      </c>
      <c r="R40" s="129">
        <v>2145218</v>
      </c>
      <c r="S40" s="74">
        <v>97.6945925361767</v>
      </c>
      <c r="T40" s="98">
        <v>128273</v>
      </c>
    </row>
    <row r="41" spans="1:20" s="38" customFormat="1" ht="17.25" customHeight="1" x14ac:dyDescent="0.25">
      <c r="A41" s="38">
        <v>37</v>
      </c>
      <c r="B41" s="39" t="s">
        <v>51</v>
      </c>
      <c r="C41" s="71">
        <v>1.7178329346092502</v>
      </c>
      <c r="D41" s="129">
        <v>1.34</v>
      </c>
      <c r="E41" s="72">
        <v>6.71</v>
      </c>
      <c r="F41" s="73">
        <v>133133</v>
      </c>
      <c r="G41" s="129">
        <v>0.05</v>
      </c>
      <c r="H41" s="129">
        <v>921</v>
      </c>
      <c r="I41" s="136">
        <v>0.17164442205993499</v>
      </c>
      <c r="J41" s="129">
        <v>3408</v>
      </c>
      <c r="K41" s="52">
        <v>3306.8244774615996</v>
      </c>
      <c r="L41" s="52">
        <v>65657</v>
      </c>
      <c r="M41" s="66">
        <v>58.5</v>
      </c>
      <c r="N41" s="67">
        <f t="shared" si="0"/>
        <v>9</v>
      </c>
      <c r="O41" s="130">
        <f t="shared" si="1"/>
        <v>0.66381418092909539</v>
      </c>
      <c r="P41" s="67">
        <f t="shared" si="2"/>
        <v>9</v>
      </c>
      <c r="Q41" s="137">
        <v>3.09695290858726</v>
      </c>
      <c r="R41" s="129">
        <v>61490</v>
      </c>
      <c r="S41" s="74">
        <v>70.434042553191489</v>
      </c>
      <c r="T41" s="98">
        <v>66208</v>
      </c>
    </row>
    <row r="42" spans="1:20" s="38" customFormat="1" ht="17.25" customHeight="1" x14ac:dyDescent="0.25">
      <c r="A42" s="38">
        <v>38</v>
      </c>
      <c r="B42" s="39" t="s">
        <v>47</v>
      </c>
      <c r="C42" s="71">
        <v>1.7508382692500752</v>
      </c>
      <c r="D42" s="129">
        <v>1.25</v>
      </c>
      <c r="E42" s="72">
        <v>8.07</v>
      </c>
      <c r="F42" s="73">
        <v>191078</v>
      </c>
      <c r="G42" s="129">
        <v>0.36</v>
      </c>
      <c r="H42" s="129">
        <v>8547</v>
      </c>
      <c r="I42" s="136">
        <v>0.21796063191687101</v>
      </c>
      <c r="J42" s="129">
        <v>5160</v>
      </c>
      <c r="K42" s="52">
        <v>3440.1875475204902</v>
      </c>
      <c r="L42" s="52">
        <v>81443</v>
      </c>
      <c r="M42" s="66">
        <v>86</v>
      </c>
      <c r="N42" s="67">
        <f t="shared" si="0"/>
        <v>1</v>
      </c>
      <c r="O42" s="130">
        <f t="shared" si="1"/>
        <v>1</v>
      </c>
      <c r="P42" s="67">
        <f t="shared" si="2"/>
        <v>1</v>
      </c>
      <c r="Q42" s="137">
        <v>5.23253358114387</v>
      </c>
      <c r="R42" s="129">
        <v>123875</v>
      </c>
      <c r="S42" s="74">
        <v>100.83715846994535</v>
      </c>
      <c r="T42" s="98">
        <v>92266</v>
      </c>
    </row>
    <row r="43" spans="1:20" s="38" customFormat="1" ht="17.25" customHeight="1" x14ac:dyDescent="0.25">
      <c r="A43" s="38">
        <v>39</v>
      </c>
      <c r="B43" s="39" t="s">
        <v>9</v>
      </c>
      <c r="C43" s="71">
        <v>2.548622544177368</v>
      </c>
      <c r="D43" s="129">
        <v>0.73</v>
      </c>
      <c r="E43" s="72">
        <v>69.31</v>
      </c>
      <c r="F43" s="73">
        <v>2636979</v>
      </c>
      <c r="G43" s="129">
        <v>2.83</v>
      </c>
      <c r="H43" s="129">
        <v>107836</v>
      </c>
      <c r="I43" s="136">
        <v>0.99868576685503996</v>
      </c>
      <c r="J43" s="129">
        <v>37995</v>
      </c>
      <c r="K43" s="52">
        <v>3416.0073597056103</v>
      </c>
      <c r="L43" s="52">
        <v>129962</v>
      </c>
      <c r="M43" s="66">
        <v>44.8</v>
      </c>
      <c r="N43" s="67">
        <f t="shared" si="0"/>
        <v>19</v>
      </c>
      <c r="O43" s="130">
        <f t="shared" si="1"/>
        <v>0.49633251833740827</v>
      </c>
      <c r="P43" s="67">
        <f t="shared" si="2"/>
        <v>19</v>
      </c>
      <c r="Q43" s="137">
        <v>341.91554737810497</v>
      </c>
      <c r="R43" s="129">
        <v>13008177</v>
      </c>
      <c r="S43" s="74">
        <v>729.9492557510149</v>
      </c>
      <c r="T43" s="98">
        <v>3236595</v>
      </c>
    </row>
    <row r="44" spans="1:20" s="38" customFormat="1" x14ac:dyDescent="0.25">
      <c r="A44" s="38">
        <v>40</v>
      </c>
      <c r="B44" s="39" t="s">
        <v>28</v>
      </c>
      <c r="C44" s="71">
        <v>2.1673389236811378</v>
      </c>
      <c r="D44" s="129">
        <v>0.85</v>
      </c>
      <c r="E44" s="72">
        <v>13.91</v>
      </c>
      <c r="F44" s="73">
        <v>196199</v>
      </c>
      <c r="G44" s="129">
        <v>0.15</v>
      </c>
      <c r="H44" s="129">
        <v>2068</v>
      </c>
      <c r="I44" s="136">
        <v>0.219299489506523</v>
      </c>
      <c r="J44" s="129">
        <v>3093</v>
      </c>
      <c r="K44" s="52">
        <v>5592.8814520703299</v>
      </c>
      <c r="L44" s="52">
        <v>78882</v>
      </c>
      <c r="M44" s="66">
        <v>55.1</v>
      </c>
      <c r="N44" s="67">
        <f t="shared" si="0"/>
        <v>13</v>
      </c>
      <c r="O44" s="130">
        <f t="shared" si="1"/>
        <v>0.62224938875305624</v>
      </c>
      <c r="P44" s="67">
        <f t="shared" si="2"/>
        <v>13</v>
      </c>
      <c r="Q44" s="137">
        <v>54.726885989790098</v>
      </c>
      <c r="R44" s="129">
        <v>771868</v>
      </c>
      <c r="S44" s="74">
        <v>120.69902912621359</v>
      </c>
      <c r="T44" s="98">
        <v>124320</v>
      </c>
    </row>
    <row r="45" spans="1:20" s="38" customFormat="1" x14ac:dyDescent="0.25">
      <c r="A45" s="38">
        <v>41</v>
      </c>
      <c r="B45" s="39" t="s">
        <v>32</v>
      </c>
      <c r="C45" s="71">
        <v>2.1465064102564102</v>
      </c>
      <c r="D45" s="129">
        <v>0.89</v>
      </c>
      <c r="E45" s="72">
        <v>141.63999999999999</v>
      </c>
      <c r="F45" s="73">
        <v>2824163</v>
      </c>
      <c r="G45" s="129">
        <v>1.68</v>
      </c>
      <c r="H45" s="129">
        <v>33529</v>
      </c>
      <c r="I45" s="136">
        <v>0.21274888409649401</v>
      </c>
      <c r="J45" s="129">
        <v>4242</v>
      </c>
      <c r="K45" s="52">
        <v>3882.2909875119099</v>
      </c>
      <c r="L45" s="52">
        <v>77409</v>
      </c>
      <c r="M45" s="66">
        <v>37.5</v>
      </c>
      <c r="N45" s="67">
        <f t="shared" si="0"/>
        <v>21</v>
      </c>
      <c r="O45" s="130">
        <f t="shared" si="1"/>
        <v>0.40709046454767722</v>
      </c>
      <c r="P45" s="67">
        <f t="shared" si="2"/>
        <v>21</v>
      </c>
      <c r="Q45" s="137">
        <v>125.137218516475</v>
      </c>
      <c r="R45" s="129">
        <v>2495111</v>
      </c>
      <c r="S45" s="74">
        <v>64.787383177570092</v>
      </c>
      <c r="T45" s="98">
        <v>27729</v>
      </c>
    </row>
    <row r="46" spans="1:20" s="38" customFormat="1" x14ac:dyDescent="0.25">
      <c r="A46" s="38">
        <v>42</v>
      </c>
      <c r="B46" s="39" t="s">
        <v>19</v>
      </c>
      <c r="C46" s="71">
        <v>1.764785430941219</v>
      </c>
      <c r="D46" s="129">
        <v>1.46</v>
      </c>
      <c r="E46" s="72">
        <v>12.68</v>
      </c>
      <c r="F46" s="73">
        <v>1008288</v>
      </c>
      <c r="G46" s="129">
        <v>0.77</v>
      </c>
      <c r="H46" s="129">
        <v>60879</v>
      </c>
      <c r="I46" s="136">
        <v>0.13838550247117001</v>
      </c>
      <c r="J46" s="129">
        <v>11004</v>
      </c>
      <c r="K46" s="52">
        <v>3611.7182489278998</v>
      </c>
      <c r="L46" s="52">
        <v>287193</v>
      </c>
      <c r="M46" s="66">
        <v>49.9</v>
      </c>
      <c r="N46" s="67">
        <f t="shared" si="0"/>
        <v>16</v>
      </c>
      <c r="O46" s="130">
        <f t="shared" si="1"/>
        <v>0.55867970660146693</v>
      </c>
      <c r="P46" s="67">
        <f t="shared" si="2"/>
        <v>16</v>
      </c>
      <c r="Q46" s="137">
        <v>58.386848095375797</v>
      </c>
      <c r="R46" s="129">
        <v>4642747</v>
      </c>
      <c r="S46" s="74">
        <v>123.6771269177127</v>
      </c>
      <c r="T46" s="98">
        <v>177353</v>
      </c>
    </row>
    <row r="47" spans="1:20" s="38" customFormat="1" x14ac:dyDescent="0.25">
      <c r="A47" s="38">
        <v>43</v>
      </c>
      <c r="B47" s="39" t="s">
        <v>31</v>
      </c>
      <c r="C47" s="71">
        <v>2.0752977679911919</v>
      </c>
      <c r="D47" s="129">
        <v>0.77</v>
      </c>
      <c r="E47" s="72">
        <v>31.45</v>
      </c>
      <c r="F47" s="73">
        <v>667269</v>
      </c>
      <c r="G47" s="129">
        <v>2.0099999999999998</v>
      </c>
      <c r="H47" s="129">
        <v>42726</v>
      </c>
      <c r="I47" s="136">
        <v>0.25275761289714299</v>
      </c>
      <c r="J47" s="129">
        <v>5362</v>
      </c>
      <c r="K47" s="52">
        <v>4404.6384463090399</v>
      </c>
      <c r="L47" s="52">
        <v>93440</v>
      </c>
      <c r="M47" s="66">
        <v>50.6</v>
      </c>
      <c r="N47" s="67">
        <f t="shared" si="0"/>
        <v>15</v>
      </c>
      <c r="O47" s="130">
        <f t="shared" si="1"/>
        <v>0.56723716381418088</v>
      </c>
      <c r="P47" s="67">
        <f t="shared" si="2"/>
        <v>15</v>
      </c>
      <c r="Q47" s="137">
        <v>67.5023097954181</v>
      </c>
      <c r="R47" s="129">
        <v>1431994</v>
      </c>
      <c r="S47" s="74">
        <v>194.06641366223909</v>
      </c>
      <c r="T47" s="98">
        <v>102273</v>
      </c>
    </row>
    <row r="48" spans="1:20" s="38" customFormat="1" x14ac:dyDescent="0.25">
      <c r="A48" s="38">
        <v>44</v>
      </c>
      <c r="B48" s="39" t="s">
        <v>7</v>
      </c>
      <c r="C48" s="71">
        <v>2.5511116878622717</v>
      </c>
      <c r="D48" s="129">
        <v>0.56999999999999995</v>
      </c>
      <c r="E48" s="72">
        <v>32.85</v>
      </c>
      <c r="F48" s="73">
        <v>39115048</v>
      </c>
      <c r="G48" s="129">
        <v>5.4</v>
      </c>
      <c r="H48" s="129">
        <v>6426830</v>
      </c>
      <c r="I48" s="136">
        <v>0.345854641642524</v>
      </c>
      <c r="J48" s="129">
        <v>411861</v>
      </c>
      <c r="K48" s="52">
        <v>4608.0211613553302</v>
      </c>
      <c r="L48" s="52">
        <v>5487462</v>
      </c>
      <c r="M48" s="66">
        <v>36.9</v>
      </c>
      <c r="N48" s="67">
        <f t="shared" si="0"/>
        <v>22</v>
      </c>
      <c r="O48" s="130">
        <f t="shared" si="1"/>
        <v>0.39975550122249387</v>
      </c>
      <c r="P48" s="67">
        <f t="shared" si="2"/>
        <v>22</v>
      </c>
      <c r="Q48" s="137">
        <v>107.108467901079</v>
      </c>
      <c r="R48" s="129">
        <v>127550119</v>
      </c>
      <c r="S48" s="70"/>
      <c r="T48" s="70"/>
    </row>
    <row r="49" spans="1:20" s="38" customFormat="1" x14ac:dyDescent="0.25">
      <c r="A49" s="38">
        <v>45</v>
      </c>
      <c r="B49" s="39" t="s">
        <v>13</v>
      </c>
      <c r="C49" s="71">
        <v>2.1705422993492407</v>
      </c>
      <c r="D49" s="129">
        <v>0.73</v>
      </c>
      <c r="E49" s="82">
        <v>25.25</v>
      </c>
      <c r="F49" s="73">
        <v>13183656</v>
      </c>
      <c r="G49" s="129">
        <v>9.34</v>
      </c>
      <c r="H49" s="129">
        <v>4878357</v>
      </c>
      <c r="I49" s="136">
        <v>0.27739594826529401</v>
      </c>
      <c r="J49" s="129">
        <v>144814</v>
      </c>
      <c r="K49" s="52">
        <v>3324.9203138408698</v>
      </c>
      <c r="L49" s="52">
        <v>1735768</v>
      </c>
      <c r="M49" s="66">
        <v>24.6</v>
      </c>
      <c r="N49" s="67">
        <f t="shared" si="0"/>
        <v>31</v>
      </c>
      <c r="O49" s="130">
        <f t="shared" si="1"/>
        <v>0.24938875305623476</v>
      </c>
      <c r="P49" s="67">
        <f t="shared" si="2"/>
        <v>31</v>
      </c>
      <c r="Q49" s="137">
        <v>172.61373475235999</v>
      </c>
      <c r="R49" s="129">
        <v>90112655</v>
      </c>
      <c r="S49" s="70"/>
      <c r="T49" s="70"/>
    </row>
    <row r="50" spans="1:20" s="38" customFormat="1" x14ac:dyDescent="0.25">
      <c r="B50" s="42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6"/>
      <c r="N50" s="87"/>
      <c r="O50" s="88"/>
      <c r="P50" s="87"/>
      <c r="Q50" s="102"/>
      <c r="R50" s="102"/>
      <c r="S50" s="89"/>
      <c r="T50" s="89"/>
    </row>
    <row r="51" spans="1:20" ht="15.75" x14ac:dyDescent="0.25">
      <c r="A51" s="50"/>
      <c r="B51" s="40"/>
      <c r="C51" s="40"/>
      <c r="D51" s="40"/>
      <c r="E51" s="40"/>
      <c r="F51" s="40"/>
      <c r="G51" s="40">
        <f>H51/H52</f>
        <v>10.594707977374988</v>
      </c>
      <c r="H51" s="40">
        <f>SUM(H5:H49)</f>
        <v>40664926</v>
      </c>
      <c r="I51" s="40">
        <f>J51/J52</f>
        <v>0.28023073135273291</v>
      </c>
      <c r="J51" s="118">
        <v>1075590</v>
      </c>
      <c r="K51" s="40"/>
      <c r="L51" s="40"/>
      <c r="M51" s="58">
        <f>MAX(M5:M49)</f>
        <v>86</v>
      </c>
      <c r="N51" s="38"/>
      <c r="O51" s="38"/>
      <c r="P51" s="38"/>
      <c r="Q51" s="38">
        <f>R51/R52*1000</f>
        <v>172.78010958176034</v>
      </c>
      <c r="R51" s="118">
        <v>663169.80000000005</v>
      </c>
      <c r="S51" s="59"/>
      <c r="T51" s="60"/>
    </row>
    <row r="52" spans="1:20" s="38" customFormat="1" ht="15.75" x14ac:dyDescent="0.25">
      <c r="A52" s="43"/>
      <c r="B52" s="41"/>
      <c r="C52" s="41"/>
      <c r="D52" s="41"/>
      <c r="E52" s="41"/>
      <c r="F52" s="41"/>
      <c r="G52" s="41"/>
      <c r="H52" s="117">
        <v>3838230</v>
      </c>
      <c r="I52" s="41"/>
      <c r="J52" s="117">
        <v>3838230</v>
      </c>
      <c r="K52" s="41"/>
      <c r="L52" s="41"/>
      <c r="M52" s="58">
        <f>MIN(M5:M51)</f>
        <v>4.2</v>
      </c>
      <c r="R52" s="117">
        <v>3838230</v>
      </c>
      <c r="S52" s="58"/>
      <c r="T52" s="61"/>
    </row>
    <row r="53" spans="1:20" s="38" customFormat="1" x14ac:dyDescent="0.2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20" s="38" customFormat="1" x14ac:dyDescent="0.2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20" s="38" customFormat="1" x14ac:dyDescent="0.25"/>
    <row r="56" spans="1:20" s="38" customFormat="1" x14ac:dyDescent="0.25"/>
    <row r="57" spans="1:20" s="38" customFormat="1" x14ac:dyDescent="0.25"/>
    <row r="58" spans="1:20" s="38" customFormat="1" x14ac:dyDescent="0.25"/>
    <row r="59" spans="1:20" s="38" customFormat="1" x14ac:dyDescent="0.25"/>
    <row r="60" spans="1:20" s="38" customFormat="1" x14ac:dyDescent="0.25"/>
    <row r="61" spans="1:20" s="38" customFormat="1" x14ac:dyDescent="0.25"/>
    <row r="62" spans="1:20" s="38" customFormat="1" x14ac:dyDescent="0.25"/>
    <row r="63" spans="1:20" s="38" customFormat="1" x14ac:dyDescent="0.25"/>
    <row r="64" spans="1:20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  <row r="560" s="38" customFormat="1" x14ac:dyDescent="0.25"/>
    <row r="561" s="38" customFormat="1" x14ac:dyDescent="0.25"/>
    <row r="562" s="38" customFormat="1" x14ac:dyDescent="0.25"/>
    <row r="563" s="38" customFormat="1" x14ac:dyDescent="0.25"/>
    <row r="564" s="38" customFormat="1" x14ac:dyDescent="0.25"/>
    <row r="565" s="38" customFormat="1" x14ac:dyDescent="0.25"/>
    <row r="566" s="38" customFormat="1" x14ac:dyDescent="0.25"/>
    <row r="567" s="38" customFormat="1" x14ac:dyDescent="0.25"/>
    <row r="568" s="38" customFormat="1" x14ac:dyDescent="0.25"/>
    <row r="569" s="38" customFormat="1" x14ac:dyDescent="0.25"/>
    <row r="570" s="38" customFormat="1" x14ac:dyDescent="0.25"/>
    <row r="571" s="38" customFormat="1" x14ac:dyDescent="0.25"/>
    <row r="572" s="38" customFormat="1" x14ac:dyDescent="0.25"/>
    <row r="573" s="38" customFormat="1" x14ac:dyDescent="0.25"/>
    <row r="574" s="38" customFormat="1" x14ac:dyDescent="0.25"/>
    <row r="575" s="38" customFormat="1" x14ac:dyDescent="0.25"/>
    <row r="576" s="38" customFormat="1" x14ac:dyDescent="0.25"/>
    <row r="577" s="38" customFormat="1" x14ac:dyDescent="0.25"/>
    <row r="578" s="38" customFormat="1" x14ac:dyDescent="0.25"/>
  </sheetData>
  <conditionalFormatting sqref="S48:T50">
    <cfRule type="iconSet" priority="2945">
      <iconSet iconSet="3Symbols" showValue="0" reverse="1">
        <cfvo type="percent" val="0"/>
        <cfvo type="num" val="0"/>
        <cfvo type="num" val="0" gte="0"/>
      </iconSet>
    </cfRule>
    <cfRule type="iconSet" priority="2946">
      <iconSet reverse="1">
        <cfvo type="percent" val="0"/>
        <cfvo type="percent" val="33"/>
        <cfvo type="percent" val="67"/>
      </iconSet>
    </cfRule>
    <cfRule type="iconSet" priority="2947">
      <iconSet>
        <cfvo type="percent" val="0"/>
        <cfvo type="num" val="0"/>
        <cfvo type="num" val="0" gte="0"/>
      </iconSet>
    </cfRule>
    <cfRule type="iconSet" priority="2948">
      <iconSet reverse="1">
        <cfvo type="percent" val="0"/>
        <cfvo type="num" val="0"/>
        <cfvo type="num" val="0"/>
      </iconSet>
    </cfRule>
  </conditionalFormatting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</vt:lpstr>
      <vt:lpstr>Итоговый (по гр)</vt:lpstr>
      <vt:lpstr>Показатели</vt:lpstr>
      <vt:lpstr>Итоговый!Область_печати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Минигулова Регина Рафаэлевна</cp:lastModifiedBy>
  <cp:lastPrinted>2014-07-30T10:49:35Z</cp:lastPrinted>
  <dcterms:created xsi:type="dcterms:W3CDTF">2011-04-28T08:11:16Z</dcterms:created>
  <dcterms:modified xsi:type="dcterms:W3CDTF">2014-07-31T12:18:25Z</dcterms:modified>
</cp:coreProperties>
</file>